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l\Desktop\"/>
    </mc:Choice>
  </mc:AlternateContent>
  <xr:revisionPtr revIDLastSave="0" documentId="8_{9D6894FF-1454-42AC-AB04-EB3C395A72FF}" xr6:coauthVersionLast="47" xr6:coauthVersionMax="47" xr10:uidLastSave="{00000000-0000-0000-0000-000000000000}"/>
  <bookViews>
    <workbookView xWindow="-120" yWindow="-120" windowWidth="20730" windowHeight="11040" activeTab="1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D11" i="1"/>
  <c r="D12" i="1"/>
  <c r="D13" i="1"/>
  <c r="D4" i="1"/>
  <c r="B4" i="3" s="1" a="1"/>
  <c r="B4" i="3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10" l="1" a="1"/>
  <c r="B4" i="10" s="1"/>
  <c r="B4" i="9" a="1"/>
  <c r="B4" i="9" s="1"/>
  <c r="B4" i="8" a="1"/>
  <c r="B4" i="8" s="1"/>
  <c r="N4" i="10" a="1"/>
  <c r="N4" i="10" s="1"/>
  <c r="N4" i="9" a="1"/>
  <c r="N4" i="9" s="1"/>
  <c r="N4" i="8" a="1"/>
  <c r="N4" i="8" s="1"/>
  <c r="N4" i="3" a="1"/>
  <c r="N4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<sst xmlns="http://schemas.openxmlformats.org/spreadsheetml/2006/main" count="881" uniqueCount="174">
  <si>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</si>
  <si>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</si>
  <si>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</si>
  <si>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</si>
  <si>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</si>
  <si>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</si>
  <si>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</si>
  <si>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</si>
  <si>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</si>
  <si>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</si>
  <si>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</si>
  <si>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</si>
  <si>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</si>
  <si>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</si>
  <si>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</si>
  <si>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</si>
  <si>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</si>
  <si>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</si>
  <si>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</si>
  <si>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</si>
  <si>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</si>
  <si>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</si>
  <si>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</si>
  <si>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</si>
  <si>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</si>
  <si>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</si>
  <si>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</si>
  <si>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</si>
  <si>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</si>
  <si>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</si>
  <si>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</si>
  <si>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</si>
  <si>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</si>
  <si>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</si>
  <si>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</si>
  <si>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</si>
  <si>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</si>
  <si>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</si>
  <si>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</si>
  <si>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</si>
  <si>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</si>
  <si>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</si>
  <si>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</si>
  <si>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</si>
  <si>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</si>
  <si>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</si>
  <si>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</si>
  <si>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</si>
  <si>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</si>
  <si>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</si>
  <si>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</si>
  <si>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</si>
  <si>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</si>
  <si>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</si>
  <si>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</si>
  <si>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</si>
  <si>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</si>
  <si>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</si>
  <si>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</si>
  <si>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</si>
  <si>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</si>
  <si>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</si>
  <si>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</si>
  <si>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</si>
  <si>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</si>
  <si>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</si>
  <si>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</si>
  <si>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</si>
  <si>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</si>
  <si>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</si>
  <si>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</si>
  <si>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</si>
  <si>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</si>
  <si>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</si>
  <si>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</si>
  <si>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</si>
  <si>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</si>
  <si>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</si>
  <si>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</si>
  <si>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</si>
  <si>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</si>
  <si>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</si>
  <si>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</si>
  <si>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</si>
  <si>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</si>
  <si>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</si>
  <si>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</si>
  <si>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</si>
  <si>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</si>
  <si>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</si>
  <si>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</si>
  <si>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</si>
  <si>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</si>
  <si>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</si>
  <si>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</si>
  <si>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</si>
  <si>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</si>
  <si>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</si>
  <si>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</si>
  <si>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</si>
  <si>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</si>
  <si>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</si>
  <si>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</si>
  <si>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</si>
  <si>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</si>
  <si>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</si>
  <si>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</si>
  <si>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</si>
  <si>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</si>
  <si>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</si>
  <si>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</si>
  <si>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</si>
  <si>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</si>
  <si>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</si>
  <si>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</si>
  <si>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</si>
  <si>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</si>
  <si>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</si>
  <si>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</si>
  <si>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</si>
  <si>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</si>
  <si>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</si>
  <si>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</si>
  <si>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</si>
  <si>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</si>
  <si>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</si>
  <si>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</si>
  <si>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</si>
  <si>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</si>
  <si>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</si>
  <si>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</si>
  <si>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</si>
  <si>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</si>
  <si>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</si>
  <si>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</si>
  <si>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</si>
  <si>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</si>
  <si>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</si>
  <si>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</si>
  <si>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</si>
  <si>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</si>
  <si>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</si>
  <si>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</si>
  <si>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</si>
  <si>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</si>
  <si>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</si>
  <si>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</si>
  <si>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</si>
  <si>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</si>
  <si>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</si>
  <si>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</si>
  <si>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</si>
  <si>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</si>
  <si>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N</t>
  </si>
  <si>
    <t>Stanislavice</t>
  </si>
  <si>
    <t>Vlčovice</t>
  </si>
  <si>
    <t>Vlčovice ženy 35</t>
  </si>
  <si>
    <t>Metylovice muži 50</t>
  </si>
  <si>
    <t>Dolní Lomná</t>
  </si>
  <si>
    <t>Turzovka</t>
  </si>
  <si>
    <t>Metylovice ženy 35</t>
  </si>
  <si>
    <t>Nová Ves</t>
  </si>
  <si>
    <t>Metylovice B</t>
  </si>
  <si>
    <t>Hájov B</t>
  </si>
  <si>
    <t>Hájov muži 50</t>
  </si>
  <si>
    <t>Petřvald</t>
  </si>
  <si>
    <t>Oprechtice ženy 35</t>
  </si>
  <si>
    <t>Klimkovice</t>
  </si>
  <si>
    <t>Mniší</t>
  </si>
  <si>
    <t>Dolní Tošanovice</t>
  </si>
  <si>
    <t>Podhradní Lhota</t>
  </si>
  <si>
    <t>Krásná</t>
  </si>
  <si>
    <t>Starý Jičín</t>
  </si>
  <si>
    <t>Krásná-Mohelnice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</si>
</sst>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zoomScale="90" zoomScaleNormal="90" workbookViewId="0">
      <pane ySplit="3" topLeftCell="A13" activePane="bottomLeft" state="frozen"/>
      <selection pane="bottomLeft" sqref="A1:J1"/>
    </sheetView>
  </sheetViews>
  <sheetFormatPr defaultRowHeight="12.75"/>
  <cols>
    <col min="1" max="1" width="11.85546875" style="2" customWidth="1"/>
    <col min="2" max="2" width="23.42578125" style="71" customWidth="1"/>
    <col min="3" max="3" width="21.42578125" style="71" customWidth="1"/>
    <col min="4" max="4" width="12.28515625" style="2" customWidth="1"/>
    <col min="5" max="5" width="14.42578125" style="77" customWidth="1"/>
    <col min="6" max="6" width="25.7109375" customWidth="1"/>
    <col min="7" max="7" width="17.140625" style="77" customWidth="1"/>
    <col min="8" max="8" width="14.140625" style="71" customWidth="1"/>
    <col min="9" max="9" width="14.5703125" style="71" customWidth="1"/>
    <col min="10" max="10" width="18" style="69" customWidth="1"/>
  </cols>
  <sheetData>
    <row r="1" spans="1:10" ht="138.75" customHeight="1" thickBot="1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>
      <c r="A2" s="101" t="s">
        <v>116</v>
      </c>
      <c r="B2" s="101"/>
      <c r="C2" s="101"/>
      <c r="D2" s="101"/>
      <c r="E2" s="101"/>
      <c r="F2" s="101"/>
      <c r="G2" s="102">
        <v>46207</v>
      </c>
      <c r="H2" s="101"/>
      <c r="I2" s="101"/>
      <c r="J2" s="101"/>
    </row>
    <row r="3" spans="1:10" s="1" customFormat="1" ht="82.5" customHeight="1" thickBot="1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5" customHeight="1">
      <c r="A4" s="6" t="s">
        <v>5</v>
      </c>
      <c r="B4" s="72" t="s">
        <v>116</v>
      </c>
      <c r="C4" s="72"/>
      <c r="D4" s="6" t="str">
        <f>IF(B4&lt;&gt;"","MSL","")</f>
        <v>MSL</v>
      </c>
      <c r="E4" s="74" t="s">
        <v>118</v>
      </c>
      <c r="F4" s="7" t="str">
        <f>CONCATENATE(B4," ",C4)</f>
        <v xml:space="preserve">Metylovice </v>
      </c>
      <c r="G4" s="74">
        <v>0</v>
      </c>
      <c r="H4" s="70">
        <v>17.521999999999998</v>
      </c>
      <c r="I4" s="70">
        <v>16.608000000000001</v>
      </c>
      <c r="J4" s="68">
        <f>IF(H4&gt;I4,H4,I4)</f>
        <v>17.521999999999998</v>
      </c>
    </row>
    <row r="5" spans="1:10" s="4" customFormat="1" ht="24.95" customHeight="1">
      <c r="A5" s="3" t="s">
        <v>6</v>
      </c>
      <c r="B5" s="72" t="s">
        <v>149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Bruzovice </v>
      </c>
      <c r="G5" s="74">
        <v>1</v>
      </c>
      <c r="H5" s="70">
        <v>18.056999999999999</v>
      </c>
      <c r="I5" s="70">
        <v>17.599</v>
      </c>
      <c r="J5" s="68">
        <f t="shared" ref="J5:J68" si="2">IF(H5&gt;I5,H5,I5)</f>
        <v>18.056999999999999</v>
      </c>
    </row>
    <row r="6" spans="1:10" s="4" customFormat="1" ht="24.95" customHeight="1">
      <c r="A6" s="3" t="s">
        <v>7</v>
      </c>
      <c r="B6" s="72" t="s">
        <v>107</v>
      </c>
      <c r="C6" s="72"/>
      <c r="D6" s="6" t="str">
        <f t="shared" si="0"/>
        <v>MSL</v>
      </c>
      <c r="E6" s="75" t="s">
        <v>119</v>
      </c>
      <c r="F6" s="7" t="str">
        <f t="shared" si="1"/>
        <v xml:space="preserve">Brušperk </v>
      </c>
      <c r="G6" s="75">
        <v>0</v>
      </c>
      <c r="H6" s="70">
        <v>16.241</v>
      </c>
      <c r="I6" s="70">
        <v>16.545999999999999</v>
      </c>
      <c r="J6" s="68">
        <f t="shared" si="2"/>
        <v>16.545999999999999</v>
      </c>
    </row>
    <row r="7" spans="1:10" s="4" customFormat="1" ht="24.95" customHeight="1">
      <c r="A7" s="3" t="s">
        <v>8</v>
      </c>
      <c r="B7" s="72" t="s">
        <v>116</v>
      </c>
      <c r="C7" s="72"/>
      <c r="D7" s="6" t="str">
        <f t="shared" si="0"/>
        <v>MSL</v>
      </c>
      <c r="E7" s="75" t="s">
        <v>119</v>
      </c>
      <c r="F7" s="7" t="str">
        <f t="shared" si="1"/>
        <v xml:space="preserve">Metylovice </v>
      </c>
      <c r="G7" s="75">
        <v>1</v>
      </c>
      <c r="H7" s="70">
        <v>16.91</v>
      </c>
      <c r="I7" s="70">
        <v>16.364999999999998</v>
      </c>
      <c r="J7" s="68">
        <f t="shared" si="2"/>
        <v>16.91</v>
      </c>
    </row>
    <row r="8" spans="1:10" s="4" customFormat="1" ht="24.95" customHeight="1">
      <c r="A8" s="3" t="s">
        <v>9</v>
      </c>
      <c r="B8" s="72"/>
      <c r="C8" s="72" t="s">
        <v>154</v>
      </c>
      <c r="D8" s="6" t="str">
        <f t="shared" si="0"/>
        <v/>
      </c>
      <c r="E8" s="75" t="s">
        <v>118</v>
      </c>
      <c r="F8" s="7" t="str">
        <f t="shared" si="1"/>
        <v xml:space="preserve"> Stanislavice</v>
      </c>
      <c r="G8" s="75">
        <v>1</v>
      </c>
      <c r="H8" s="70">
        <v>15.398</v>
      </c>
      <c r="I8" s="70">
        <v>15.555</v>
      </c>
      <c r="J8" s="68">
        <f t="shared" si="2"/>
        <v>15.555</v>
      </c>
    </row>
    <row r="9" spans="1:10" s="4" customFormat="1" ht="24.95" customHeight="1">
      <c r="A9" s="3" t="s">
        <v>10</v>
      </c>
      <c r="B9" s="72"/>
      <c r="C9" s="72" t="s">
        <v>156</v>
      </c>
      <c r="D9" s="6" t="str">
        <f t="shared" si="0"/>
        <v/>
      </c>
      <c r="E9" s="75" t="s">
        <v>120</v>
      </c>
      <c r="F9" s="7" t="str">
        <f t="shared" si="1"/>
        <v xml:space="preserve"> Vlčovice ženy 35</v>
      </c>
      <c r="G9" s="75">
        <v>0</v>
      </c>
      <c r="H9" s="70">
        <v>38.283999999999999</v>
      </c>
      <c r="I9" s="70">
        <v>22.2</v>
      </c>
      <c r="J9" s="68">
        <f t="shared" si="2"/>
        <v>38.283999999999999</v>
      </c>
    </row>
    <row r="10" spans="1:10" s="4" customFormat="1" ht="24.95" customHeight="1">
      <c r="A10" s="3" t="s">
        <v>11</v>
      </c>
      <c r="B10" s="72"/>
      <c r="C10" s="72" t="s">
        <v>157</v>
      </c>
      <c r="D10" s="6" t="str">
        <f t="shared" si="0"/>
        <v/>
      </c>
      <c r="E10" s="75" t="s">
        <v>120</v>
      </c>
      <c r="F10" s="7" t="str">
        <f t="shared" si="1"/>
        <v xml:space="preserve"> Metylovice muži 50</v>
      </c>
      <c r="G10" s="75">
        <v>0</v>
      </c>
      <c r="H10" s="70">
        <v>24.484000000000002</v>
      </c>
      <c r="I10" s="70">
        <v>24.936</v>
      </c>
      <c r="J10" s="68">
        <f t="shared" si="2"/>
        <v>24.936</v>
      </c>
    </row>
    <row r="11" spans="1:10" s="4" customFormat="1" ht="24.95" customHeight="1">
      <c r="A11" s="3" t="s">
        <v>12</v>
      </c>
      <c r="B11" s="72"/>
      <c r="C11" s="72" t="s">
        <v>158</v>
      </c>
      <c r="D11" s="6" t="str">
        <f t="shared" si="0"/>
        <v/>
      </c>
      <c r="E11" s="75" t="s">
        <v>118</v>
      </c>
      <c r="F11" s="7" t="str">
        <f t="shared" si="1"/>
        <v xml:space="preserve"> Dolní Lomná</v>
      </c>
      <c r="G11" s="75">
        <v>1</v>
      </c>
      <c r="H11" s="70">
        <v>16.648</v>
      </c>
      <c r="I11" s="70">
        <v>16.725999999999999</v>
      </c>
      <c r="J11" s="68">
        <f t="shared" si="2"/>
        <v>16.725999999999999</v>
      </c>
    </row>
    <row r="12" spans="1:10" s="4" customFormat="1" ht="24.95" customHeight="1">
      <c r="A12" s="3" t="s">
        <v>13</v>
      </c>
      <c r="B12" s="72" t="s">
        <v>141</v>
      </c>
      <c r="C12" s="72"/>
      <c r="D12" s="6" t="str">
        <f t="shared" si="0"/>
        <v>MSL</v>
      </c>
      <c r="E12" s="75" t="s">
        <v>118</v>
      </c>
      <c r="F12" s="7" t="str">
        <f t="shared" si="1"/>
        <v xml:space="preserve">Bystřička </v>
      </c>
      <c r="G12" s="75">
        <v>0</v>
      </c>
      <c r="H12" s="70">
        <v>14.459</v>
      </c>
      <c r="I12" s="70">
        <v>13.9</v>
      </c>
      <c r="J12" s="68">
        <f t="shared" si="2"/>
        <v>14.459</v>
      </c>
    </row>
    <row r="13" spans="1:10" s="4" customFormat="1" ht="24.95" customHeight="1">
      <c r="A13" s="3" t="s">
        <v>14</v>
      </c>
      <c r="B13" s="72"/>
      <c r="C13" s="72" t="s">
        <v>152</v>
      </c>
      <c r="D13" s="6" t="str">
        <f t="shared" si="0"/>
        <v/>
      </c>
      <c r="E13" s="75" t="s">
        <v>118</v>
      </c>
      <c r="F13" s="7" t="str">
        <f t="shared" si="1"/>
        <v xml:space="preserve"> Svinov</v>
      </c>
      <c r="G13" s="75">
        <v>0</v>
      </c>
      <c r="H13" s="70" t="s">
        <v>153</v>
      </c>
      <c r="I13" s="70" t="s">
        <v>153</v>
      </c>
      <c r="J13" s="68" t="str">
        <f t="shared" si="2"/>
        <v>N</v>
      </c>
    </row>
    <row r="14" spans="1:10" s="4" customFormat="1" ht="24.95" customHeight="1">
      <c r="A14" s="3" t="s">
        <v>15</v>
      </c>
      <c r="B14" s="72" t="s">
        <v>114</v>
      </c>
      <c r="C14" s="72"/>
      <c r="D14" s="6" t="str">
        <f>IF(B14&lt;&gt;"","MSL","")</f>
        <v>MSL</v>
      </c>
      <c r="E14" s="75" t="s">
        <v>118</v>
      </c>
      <c r="F14" s="7" t="str">
        <f>CONCATENATE(B14," ",C14)</f>
        <v xml:space="preserve">Petřvaldík </v>
      </c>
      <c r="G14" s="75">
        <v>0</v>
      </c>
      <c r="H14" s="70">
        <v>15.077999999999999</v>
      </c>
      <c r="I14" s="70">
        <v>14.715999999999999</v>
      </c>
      <c r="J14" s="68">
        <f t="shared" si="2"/>
        <v>15.077999999999999</v>
      </c>
    </row>
    <row r="15" spans="1:10" s="4" customFormat="1" ht="24.95" customHeight="1">
      <c r="A15" s="3" t="s">
        <v>16</v>
      </c>
      <c r="B15" s="72" t="s">
        <v>106</v>
      </c>
      <c r="C15" s="72"/>
      <c r="D15" s="6" t="str">
        <f t="shared" si="0"/>
        <v>MSL</v>
      </c>
      <c r="E15" s="75" t="s">
        <v>119</v>
      </c>
      <c r="F15" s="7" t="str">
        <f t="shared" si="1"/>
        <v xml:space="preserve">Bartovice </v>
      </c>
      <c r="G15" s="75">
        <v>0</v>
      </c>
      <c r="H15" s="70">
        <v>16.033000000000001</v>
      </c>
      <c r="I15" s="70">
        <v>16.597999999999999</v>
      </c>
      <c r="J15" s="68">
        <f t="shared" si="2"/>
        <v>16.597999999999999</v>
      </c>
    </row>
    <row r="16" spans="1:10" s="4" customFormat="1" ht="24.95" customHeight="1">
      <c r="A16" s="3" t="s">
        <v>17</v>
      </c>
      <c r="B16" s="72" t="s">
        <v>116</v>
      </c>
      <c r="C16" s="72"/>
      <c r="D16" s="6" t="str">
        <f t="shared" si="0"/>
        <v>MSL</v>
      </c>
      <c r="E16" s="75" t="s">
        <v>120</v>
      </c>
      <c r="F16" s="7" t="str">
        <f t="shared" si="1"/>
        <v xml:space="preserve">Metylovice </v>
      </c>
      <c r="G16" s="75">
        <v>0</v>
      </c>
      <c r="H16" s="70">
        <v>31.129000000000001</v>
      </c>
      <c r="I16" s="70">
        <v>31.478000000000002</v>
      </c>
      <c r="J16" s="68">
        <f t="shared" si="2"/>
        <v>31.478000000000002</v>
      </c>
    </row>
    <row r="17" spans="1:10" s="4" customFormat="1" ht="24.95" customHeight="1">
      <c r="A17" s="3" t="s">
        <v>18</v>
      </c>
      <c r="B17" s="72"/>
      <c r="C17" s="72" t="s">
        <v>159</v>
      </c>
      <c r="D17" s="6" t="str">
        <f t="shared" si="0"/>
        <v/>
      </c>
      <c r="E17" s="75" t="s">
        <v>120</v>
      </c>
      <c r="F17" s="7" t="str">
        <f t="shared" si="1"/>
        <v xml:space="preserve"> Turzovka</v>
      </c>
      <c r="G17" s="75">
        <v>0</v>
      </c>
      <c r="H17" s="70">
        <v>20.042999999999999</v>
      </c>
      <c r="I17" s="70">
        <v>17.818999999999999</v>
      </c>
      <c r="J17" s="68">
        <f t="shared" si="2"/>
        <v>20.042999999999999</v>
      </c>
    </row>
    <row r="18" spans="1:10" s="4" customFormat="1" ht="24.95" customHeight="1">
      <c r="A18" s="3" t="s">
        <v>19</v>
      </c>
      <c r="B18" s="72" t="s">
        <v>114</v>
      </c>
      <c r="C18" s="72"/>
      <c r="D18" s="6" t="str">
        <f t="shared" si="0"/>
        <v>MSL</v>
      </c>
      <c r="E18" s="75" t="s">
        <v>119</v>
      </c>
      <c r="F18" s="7" t="str">
        <f t="shared" si="1"/>
        <v xml:space="preserve">Petřvaldík </v>
      </c>
      <c r="G18" s="75">
        <v>0</v>
      </c>
      <c r="H18" s="70">
        <v>17.22</v>
      </c>
      <c r="I18" s="70">
        <v>20.620999999999999</v>
      </c>
      <c r="J18" s="68">
        <f t="shared" si="2"/>
        <v>20.620999999999999</v>
      </c>
    </row>
    <row r="19" spans="1:10" s="4" customFormat="1" ht="24.95" customHeight="1">
      <c r="A19" s="3" t="s">
        <v>20</v>
      </c>
      <c r="B19" s="72" t="s">
        <v>152</v>
      </c>
      <c r="C19" s="72"/>
      <c r="D19" s="6" t="str">
        <f t="shared" si="0"/>
        <v>MSL</v>
      </c>
      <c r="E19" s="75" t="s">
        <v>120</v>
      </c>
      <c r="F19" s="7" t="str">
        <f t="shared" si="1"/>
        <v xml:space="preserve">Svinov </v>
      </c>
      <c r="G19" s="75">
        <v>0</v>
      </c>
      <c r="H19" s="70">
        <v>17.427</v>
      </c>
      <c r="I19" s="70">
        <v>15.874000000000001</v>
      </c>
      <c r="J19" s="68">
        <f t="shared" si="2"/>
        <v>17.427</v>
      </c>
    </row>
    <row r="20" spans="1:10" s="4" customFormat="1" ht="24.95" customHeight="1">
      <c r="A20" s="3" t="s">
        <v>21</v>
      </c>
      <c r="B20" s="72"/>
      <c r="C20" s="72" t="s">
        <v>160</v>
      </c>
      <c r="D20" s="6" t="str">
        <f t="shared" si="0"/>
        <v/>
      </c>
      <c r="E20" s="75" t="s">
        <v>120</v>
      </c>
      <c r="F20" s="7" t="str">
        <f t="shared" si="1"/>
        <v xml:space="preserve"> Metylovice ženy 35</v>
      </c>
      <c r="G20" s="75">
        <v>1</v>
      </c>
      <c r="H20" s="70">
        <v>19.151</v>
      </c>
      <c r="I20" s="70">
        <v>20.113</v>
      </c>
      <c r="J20" s="68">
        <f t="shared" si="2"/>
        <v>20.113</v>
      </c>
    </row>
    <row r="21" spans="1:10" s="4" customFormat="1" ht="24.95" customHeight="1">
      <c r="A21" s="3" t="s">
        <v>22</v>
      </c>
      <c r="B21" s="72" t="s">
        <v>106</v>
      </c>
      <c r="C21" s="72"/>
      <c r="D21" s="6" t="str">
        <f t="shared" si="0"/>
        <v>MSL</v>
      </c>
      <c r="E21" s="75" t="s">
        <v>120</v>
      </c>
      <c r="F21" s="7" t="str">
        <f t="shared" si="1"/>
        <v xml:space="preserve">Bartovice </v>
      </c>
      <c r="G21" s="75">
        <v>0</v>
      </c>
      <c r="H21" s="70">
        <v>17.303000000000001</v>
      </c>
      <c r="I21" s="70">
        <v>18.073</v>
      </c>
      <c r="J21" s="68">
        <f t="shared" si="2"/>
        <v>18.073</v>
      </c>
    </row>
    <row r="22" spans="1:10" s="4" customFormat="1" ht="24.95" customHeight="1">
      <c r="A22" s="3" t="s">
        <v>23</v>
      </c>
      <c r="B22" s="72"/>
      <c r="C22" s="72" t="s">
        <v>161</v>
      </c>
      <c r="D22" s="6" t="str">
        <f t="shared" si="0"/>
        <v/>
      </c>
      <c r="E22" s="75" t="s">
        <v>118</v>
      </c>
      <c r="F22" s="7" t="str">
        <f t="shared" si="1"/>
        <v xml:space="preserve"> Nová Ves</v>
      </c>
      <c r="G22" s="75">
        <v>1</v>
      </c>
      <c r="H22" s="70">
        <v>17.739999999999998</v>
      </c>
      <c r="I22" s="70">
        <v>17.786999999999999</v>
      </c>
      <c r="J22" s="68">
        <f t="shared" si="2"/>
        <v>17.786999999999999</v>
      </c>
    </row>
    <row r="23" spans="1:10" s="4" customFormat="1" ht="24.95" customHeight="1">
      <c r="A23" s="3" t="s">
        <v>24</v>
      </c>
      <c r="B23" s="72" t="s">
        <v>142</v>
      </c>
      <c r="C23" s="72"/>
      <c r="D23" s="6" t="str">
        <f t="shared" si="0"/>
        <v>MSL</v>
      </c>
      <c r="E23" s="75" t="s">
        <v>118</v>
      </c>
      <c r="F23" s="7" t="str">
        <f t="shared" si="1"/>
        <v xml:space="preserve">Petřvaldík B </v>
      </c>
      <c r="G23" s="75">
        <v>1</v>
      </c>
      <c r="H23" s="70">
        <v>14.076000000000001</v>
      </c>
      <c r="I23" s="70">
        <v>13.907999999999999</v>
      </c>
      <c r="J23" s="68">
        <f t="shared" si="2"/>
        <v>14.076000000000001</v>
      </c>
    </row>
    <row r="24" spans="1:10" s="4" customFormat="1" ht="24.95" customHeight="1">
      <c r="A24" s="3" t="s">
        <v>25</v>
      </c>
      <c r="B24" s="72"/>
      <c r="C24" s="72" t="s">
        <v>162</v>
      </c>
      <c r="D24" s="6" t="str">
        <f t="shared" si="0"/>
        <v/>
      </c>
      <c r="E24" s="75" t="s">
        <v>119</v>
      </c>
      <c r="F24" s="7" t="str">
        <f t="shared" si="1"/>
        <v xml:space="preserve"> Metylovice B</v>
      </c>
      <c r="G24" s="75">
        <v>2</v>
      </c>
      <c r="H24" s="70">
        <v>17.183</v>
      </c>
      <c r="I24" s="70">
        <v>17.427</v>
      </c>
      <c r="J24" s="68">
        <f t="shared" si="2"/>
        <v>17.427</v>
      </c>
    </row>
    <row r="25" spans="1:10" s="4" customFormat="1" ht="24.95" customHeight="1">
      <c r="A25" s="3" t="s">
        <v>26</v>
      </c>
      <c r="B25" s="72" t="s">
        <v>150</v>
      </c>
      <c r="C25" s="72"/>
      <c r="D25" s="6" t="str">
        <f t="shared" si="0"/>
        <v>MSL</v>
      </c>
      <c r="E25" s="75" t="s">
        <v>118</v>
      </c>
      <c r="F25" s="7" t="str">
        <f t="shared" si="1"/>
        <v xml:space="preserve">Fryčovice </v>
      </c>
      <c r="G25" s="75">
        <v>0</v>
      </c>
      <c r="H25" s="70">
        <v>19.614999999999998</v>
      </c>
      <c r="I25" s="70">
        <v>19.064</v>
      </c>
      <c r="J25" s="68">
        <f t="shared" si="2"/>
        <v>19.614999999999998</v>
      </c>
    </row>
    <row r="26" spans="1:10" s="4" customFormat="1" ht="24.95" customHeight="1">
      <c r="A26" s="3" t="s">
        <v>27</v>
      </c>
      <c r="B26" s="72"/>
      <c r="C26" s="72" t="s">
        <v>161</v>
      </c>
      <c r="D26" s="6" t="str">
        <f t="shared" si="0"/>
        <v/>
      </c>
      <c r="E26" s="75" t="s">
        <v>119</v>
      </c>
      <c r="F26" s="7" t="str">
        <f t="shared" si="1"/>
        <v xml:space="preserve"> Nová Ves</v>
      </c>
      <c r="G26" s="75">
        <v>0</v>
      </c>
      <c r="H26" s="70">
        <v>18.533000000000001</v>
      </c>
      <c r="I26" s="70">
        <v>18.73</v>
      </c>
      <c r="J26" s="68">
        <f t="shared" si="2"/>
        <v>18.73</v>
      </c>
    </row>
    <row r="27" spans="1:10" s="4" customFormat="1" ht="24.95" customHeight="1">
      <c r="A27" s="3" t="s">
        <v>28</v>
      </c>
      <c r="B27" s="72" t="s">
        <v>143</v>
      </c>
      <c r="C27" s="72"/>
      <c r="D27" s="6" t="str">
        <f t="shared" si="0"/>
        <v>MSL</v>
      </c>
      <c r="E27" s="75" t="s">
        <v>118</v>
      </c>
      <c r="F27" s="7" t="str">
        <f t="shared" si="1"/>
        <v xml:space="preserve">Hájov </v>
      </c>
      <c r="G27" s="75">
        <v>0</v>
      </c>
      <c r="H27" s="70">
        <v>15.183999999999999</v>
      </c>
      <c r="I27" s="70">
        <v>14.332000000000001</v>
      </c>
      <c r="J27" s="68">
        <f t="shared" si="2"/>
        <v>15.183999999999999</v>
      </c>
    </row>
    <row r="28" spans="1:10" s="4" customFormat="1" ht="24.95" customHeight="1">
      <c r="A28" s="3" t="s">
        <v>29</v>
      </c>
      <c r="B28" s="72"/>
      <c r="C28" s="72" t="s">
        <v>116</v>
      </c>
      <c r="D28" s="6" t="str">
        <f t="shared" si="0"/>
        <v/>
      </c>
      <c r="E28" s="75" t="s">
        <v>125</v>
      </c>
      <c r="F28" s="7" t="str">
        <f t="shared" si="1"/>
        <v xml:space="preserve"> Metylovice</v>
      </c>
      <c r="G28" s="75">
        <v>0</v>
      </c>
      <c r="H28" s="70">
        <v>16.46</v>
      </c>
      <c r="I28" s="70">
        <v>16.111999999999998</v>
      </c>
      <c r="J28" s="68">
        <f t="shared" si="2"/>
        <v>16.46</v>
      </c>
    </row>
    <row r="29" spans="1:10" s="4" customFormat="1" ht="24.95" customHeight="1">
      <c r="A29" s="3" t="s">
        <v>30</v>
      </c>
      <c r="B29" s="72" t="s">
        <v>114</v>
      </c>
      <c r="C29" s="72"/>
      <c r="D29" s="6" t="str">
        <f t="shared" si="0"/>
        <v>MSL</v>
      </c>
      <c r="E29" s="75" t="s">
        <v>120</v>
      </c>
      <c r="F29" s="7" t="str">
        <f t="shared" si="1"/>
        <v xml:space="preserve">Petřvaldík </v>
      </c>
      <c r="G29" s="75">
        <v>0</v>
      </c>
      <c r="H29" s="70">
        <v>14.976000000000001</v>
      </c>
      <c r="I29" s="70">
        <v>15.425000000000001</v>
      </c>
      <c r="J29" s="68">
        <f t="shared" si="2"/>
        <v>15.425000000000001</v>
      </c>
    </row>
    <row r="30" spans="1:10" s="4" customFormat="1" ht="24.95" customHeight="1">
      <c r="A30" s="3" t="s">
        <v>31</v>
      </c>
      <c r="B30" s="72" t="s">
        <v>139</v>
      </c>
      <c r="C30" s="72"/>
      <c r="D30" s="6" t="str">
        <f t="shared" si="0"/>
        <v>MSL</v>
      </c>
      <c r="E30" s="75" t="s">
        <v>118</v>
      </c>
      <c r="F30" s="7" t="str">
        <f t="shared" si="1"/>
        <v xml:space="preserve">Mošnov </v>
      </c>
      <c r="G30" s="75">
        <v>0</v>
      </c>
      <c r="H30" s="70">
        <v>15.946</v>
      </c>
      <c r="I30" s="70">
        <v>15.519</v>
      </c>
      <c r="J30" s="68">
        <f t="shared" si="2"/>
        <v>15.946</v>
      </c>
    </row>
    <row r="31" spans="1:10" s="4" customFormat="1" ht="24.95" customHeight="1">
      <c r="A31" s="3" t="s">
        <v>32</v>
      </c>
      <c r="B31" s="72" t="s">
        <v>107</v>
      </c>
      <c r="C31" s="72"/>
      <c r="D31" s="6" t="str">
        <f t="shared" si="0"/>
        <v>MSL</v>
      </c>
      <c r="E31" s="75" t="s">
        <v>118</v>
      </c>
      <c r="F31" s="7" t="str">
        <f t="shared" si="1"/>
        <v xml:space="preserve">Brušperk </v>
      </c>
      <c r="G31" s="75">
        <v>0</v>
      </c>
      <c r="H31" s="70">
        <v>13.74</v>
      </c>
      <c r="I31" s="70">
        <v>13.957000000000001</v>
      </c>
      <c r="J31" s="68">
        <f t="shared" si="2"/>
        <v>13.957000000000001</v>
      </c>
    </row>
    <row r="32" spans="1:10" s="4" customFormat="1" ht="24.95" customHeight="1">
      <c r="A32" s="3" t="s">
        <v>33</v>
      </c>
      <c r="B32" s="72"/>
      <c r="C32" s="72" t="s">
        <v>162</v>
      </c>
      <c r="D32" s="6" t="str">
        <f t="shared" si="0"/>
        <v/>
      </c>
      <c r="E32" s="75" t="s">
        <v>118</v>
      </c>
      <c r="F32" s="7" t="str">
        <f t="shared" si="1"/>
        <v xml:space="preserve"> Metylovice B</v>
      </c>
      <c r="G32" s="75">
        <v>1</v>
      </c>
      <c r="H32" s="70">
        <v>15.481</v>
      </c>
      <c r="I32" s="70">
        <v>15.192</v>
      </c>
      <c r="J32" s="68">
        <f t="shared" si="2"/>
        <v>15.481</v>
      </c>
    </row>
    <row r="33" spans="1:10" s="4" customFormat="1" ht="24.95" customHeight="1">
      <c r="A33" s="3" t="s">
        <v>34</v>
      </c>
      <c r="B33" s="72"/>
      <c r="C33" s="72" t="s">
        <v>150</v>
      </c>
      <c r="D33" s="6" t="str">
        <f t="shared" si="0"/>
        <v/>
      </c>
      <c r="E33" s="75" t="s">
        <v>119</v>
      </c>
      <c r="F33" s="7" t="str">
        <f t="shared" si="1"/>
        <v xml:space="preserve"> Fryčovice</v>
      </c>
      <c r="G33" s="75">
        <v>1</v>
      </c>
      <c r="H33" s="70" t="s">
        <v>153</v>
      </c>
      <c r="I33" s="70" t="s">
        <v>153</v>
      </c>
      <c r="J33" s="68" t="str">
        <f t="shared" si="2"/>
        <v>N</v>
      </c>
    </row>
    <row r="34" spans="1:10" s="4" customFormat="1" ht="24.95" customHeight="1">
      <c r="A34" s="3" t="s">
        <v>35</v>
      </c>
      <c r="B34" s="72"/>
      <c r="C34" s="72" t="s">
        <v>163</v>
      </c>
      <c r="D34" s="6" t="str">
        <f t="shared" si="0"/>
        <v/>
      </c>
      <c r="E34" s="75" t="s">
        <v>118</v>
      </c>
      <c r="F34" s="7" t="str">
        <f t="shared" si="1"/>
        <v xml:space="preserve"> Hájov B</v>
      </c>
      <c r="G34" s="75">
        <v>1</v>
      </c>
      <c r="H34" s="70">
        <v>14.648999999999999</v>
      </c>
      <c r="I34" s="70">
        <v>15.15</v>
      </c>
      <c r="J34" s="68">
        <f t="shared" si="2"/>
        <v>15.15</v>
      </c>
    </row>
    <row r="35" spans="1:10" s="4" customFormat="1" ht="24.95" customHeight="1">
      <c r="A35" s="3" t="s">
        <v>36</v>
      </c>
      <c r="B35" s="72" t="s">
        <v>144</v>
      </c>
      <c r="C35" s="72"/>
      <c r="D35" s="6" t="str">
        <f t="shared" si="0"/>
        <v>MSL</v>
      </c>
      <c r="E35" s="75" t="s">
        <v>118</v>
      </c>
      <c r="F35" s="7" t="str">
        <f t="shared" si="1"/>
        <v xml:space="preserve">Lubno </v>
      </c>
      <c r="G35" s="75">
        <v>1</v>
      </c>
      <c r="H35" s="70">
        <v>14.698</v>
      </c>
      <c r="I35" s="70">
        <v>14.378</v>
      </c>
      <c r="J35" s="68">
        <f t="shared" si="2"/>
        <v>14.698</v>
      </c>
    </row>
    <row r="36" spans="1:10" s="4" customFormat="1" ht="24.95" customHeight="1">
      <c r="A36" s="3" t="s">
        <v>37</v>
      </c>
      <c r="B36" s="72" t="s">
        <v>139</v>
      </c>
      <c r="C36" s="72"/>
      <c r="D36" s="6" t="str">
        <f t="shared" si="0"/>
        <v>MSL</v>
      </c>
      <c r="E36" s="75" t="s">
        <v>120</v>
      </c>
      <c r="F36" s="7" t="str">
        <f t="shared" si="1"/>
        <v xml:space="preserve">Mošnov </v>
      </c>
      <c r="G36" s="75">
        <v>0</v>
      </c>
      <c r="H36" s="70">
        <v>15.143000000000001</v>
      </c>
      <c r="I36" s="70">
        <v>14.760999999999999</v>
      </c>
      <c r="J36" s="68">
        <f t="shared" si="2"/>
        <v>15.143000000000001</v>
      </c>
    </row>
    <row r="37" spans="1:10" s="4" customFormat="1" ht="24.95" customHeight="1">
      <c r="A37" s="3" t="s">
        <v>38</v>
      </c>
      <c r="B37" s="72" t="s">
        <v>147</v>
      </c>
      <c r="C37" s="72"/>
      <c r="D37" s="6" t="str">
        <f t="shared" si="0"/>
        <v>MSL</v>
      </c>
      <c r="E37" s="75" t="s">
        <v>118</v>
      </c>
      <c r="F37" s="7" t="str">
        <f t="shared" si="1"/>
        <v xml:space="preserve">Brušperk B </v>
      </c>
      <c r="G37" s="75">
        <v>0</v>
      </c>
      <c r="H37" s="70">
        <v>16.689</v>
      </c>
      <c r="I37" s="70">
        <v>16.922000000000001</v>
      </c>
      <c r="J37" s="68">
        <f t="shared" si="2"/>
        <v>16.922000000000001</v>
      </c>
    </row>
    <row r="38" spans="1:10" s="4" customFormat="1" ht="24.95" customHeight="1">
      <c r="A38" s="3" t="s">
        <v>39</v>
      </c>
      <c r="B38" s="72"/>
      <c r="C38" s="72" t="s">
        <v>143</v>
      </c>
      <c r="D38" s="6" t="str">
        <f t="shared" si="0"/>
        <v/>
      </c>
      <c r="E38" s="75" t="s">
        <v>119</v>
      </c>
      <c r="F38" s="7" t="str">
        <f t="shared" si="1"/>
        <v xml:space="preserve"> Hájov</v>
      </c>
      <c r="G38" s="75">
        <v>0</v>
      </c>
      <c r="H38" s="70">
        <v>17.920000000000002</v>
      </c>
      <c r="I38" s="70">
        <v>17.042000000000002</v>
      </c>
      <c r="J38" s="68">
        <f t="shared" si="2"/>
        <v>17.920000000000002</v>
      </c>
    </row>
    <row r="39" spans="1:10" s="4" customFormat="1" ht="24.95" customHeight="1">
      <c r="A39" s="3" t="s">
        <v>40</v>
      </c>
      <c r="B39" s="72" t="s">
        <v>113</v>
      </c>
      <c r="C39" s="72"/>
      <c r="D39" s="6" t="str">
        <f t="shared" si="0"/>
        <v>MSL</v>
      </c>
      <c r="E39" s="75" t="s">
        <v>118</v>
      </c>
      <c r="F39" s="7" t="str">
        <f t="shared" si="1"/>
        <v xml:space="preserve">Oprechtice </v>
      </c>
      <c r="G39" s="75">
        <v>0</v>
      </c>
      <c r="H39" s="70">
        <v>14.930999999999999</v>
      </c>
      <c r="I39" s="70">
        <v>14.522</v>
      </c>
      <c r="J39" s="68">
        <f t="shared" si="2"/>
        <v>14.930999999999999</v>
      </c>
    </row>
    <row r="40" spans="1:10" s="4" customFormat="1" ht="24.95" customHeight="1">
      <c r="A40" s="3" t="s">
        <v>41</v>
      </c>
      <c r="B40" s="72"/>
      <c r="C40" s="72" t="s">
        <v>143</v>
      </c>
      <c r="D40" s="6" t="str">
        <f t="shared" si="0"/>
        <v/>
      </c>
      <c r="E40" s="75" t="s">
        <v>120</v>
      </c>
      <c r="F40" s="7" t="str">
        <f t="shared" si="1"/>
        <v xml:space="preserve"> Hájov</v>
      </c>
      <c r="G40" s="75">
        <v>0</v>
      </c>
      <c r="H40" s="70">
        <v>18.297999999999998</v>
      </c>
      <c r="I40" s="70">
        <v>18.059999999999999</v>
      </c>
      <c r="J40" s="68">
        <f t="shared" si="2"/>
        <v>18.297999999999998</v>
      </c>
    </row>
    <row r="41" spans="1:10" s="4" customFormat="1" ht="24.95" customHeight="1">
      <c r="A41" s="3" t="s">
        <v>42</v>
      </c>
      <c r="B41" s="72" t="s">
        <v>109</v>
      </c>
      <c r="C41" s="72"/>
      <c r="D41" s="6" t="str">
        <f t="shared" si="0"/>
        <v>MSL</v>
      </c>
      <c r="E41" s="75" t="s">
        <v>119</v>
      </c>
      <c r="F41" s="7" t="str">
        <f t="shared" si="1"/>
        <v xml:space="preserve">Loučka </v>
      </c>
      <c r="G41" s="75">
        <v>0</v>
      </c>
      <c r="H41" s="70">
        <v>16.91</v>
      </c>
      <c r="I41" s="70">
        <v>16.245999999999999</v>
      </c>
      <c r="J41" s="68">
        <f t="shared" si="2"/>
        <v>16.91</v>
      </c>
    </row>
    <row r="42" spans="1:10" s="4" customFormat="1" ht="24.95" customHeight="1">
      <c r="A42" s="3" t="s">
        <v>43</v>
      </c>
      <c r="B42" s="72"/>
      <c r="C42" s="72" t="s">
        <v>164</v>
      </c>
      <c r="D42" s="6" t="str">
        <f t="shared" si="0"/>
        <v/>
      </c>
      <c r="E42" s="75" t="s">
        <v>120</v>
      </c>
      <c r="F42" s="7" t="str">
        <f t="shared" si="1"/>
        <v xml:space="preserve"> Hájov muži 50</v>
      </c>
      <c r="G42" s="75">
        <v>0</v>
      </c>
      <c r="H42" s="70">
        <v>32.479999999999997</v>
      </c>
      <c r="I42" s="70">
        <v>18.771999999999998</v>
      </c>
      <c r="J42" s="68">
        <f t="shared" si="2"/>
        <v>32.479999999999997</v>
      </c>
    </row>
    <row r="43" spans="1:10" s="4" customFormat="1" ht="24.95" customHeight="1">
      <c r="A43" s="3" t="s">
        <v>44</v>
      </c>
      <c r="B43" s="72" t="s">
        <v>113</v>
      </c>
      <c r="C43" s="72"/>
      <c r="D43" s="6" t="str">
        <f t="shared" si="0"/>
        <v>MSL</v>
      </c>
      <c r="E43" s="75" t="s">
        <v>119</v>
      </c>
      <c r="F43" s="7" t="str">
        <f t="shared" si="1"/>
        <v xml:space="preserve">Oprechtice </v>
      </c>
      <c r="G43" s="75">
        <v>0</v>
      </c>
      <c r="H43" s="70">
        <v>18.355</v>
      </c>
      <c r="I43" s="70">
        <v>19.350000000000001</v>
      </c>
      <c r="J43" s="68">
        <f t="shared" si="2"/>
        <v>19.350000000000001</v>
      </c>
    </row>
    <row r="44" spans="1:10" s="4" customFormat="1" ht="24.95" customHeight="1">
      <c r="A44" s="3" t="s">
        <v>45</v>
      </c>
      <c r="B44" s="72" t="s">
        <v>108</v>
      </c>
      <c r="C44" s="72"/>
      <c r="D44" s="6" t="str">
        <f t="shared" si="0"/>
        <v>MSL</v>
      </c>
      <c r="E44" s="75" t="s">
        <v>119</v>
      </c>
      <c r="F44" s="7" t="str">
        <f t="shared" si="1"/>
        <v xml:space="preserve">Tísek </v>
      </c>
      <c r="G44" s="75">
        <v>1</v>
      </c>
      <c r="H44" s="70">
        <v>16.021999999999998</v>
      </c>
      <c r="I44" s="70">
        <v>16.43</v>
      </c>
      <c r="J44" s="68">
        <f t="shared" si="2"/>
        <v>16.43</v>
      </c>
    </row>
    <row r="45" spans="1:10" s="4" customFormat="1" ht="24.95" customHeight="1">
      <c r="A45" s="3" t="s">
        <v>46</v>
      </c>
      <c r="B45" s="72" t="s">
        <v>112</v>
      </c>
      <c r="C45" s="72"/>
      <c r="D45" s="6" t="str">
        <f t="shared" si="0"/>
        <v>MSL</v>
      </c>
      <c r="E45" s="75" t="s">
        <v>119</v>
      </c>
      <c r="F45" s="7" t="str">
        <f t="shared" si="1"/>
        <v xml:space="preserve">Bernartice nad Odrou </v>
      </c>
      <c r="G45" s="75">
        <v>0</v>
      </c>
      <c r="H45" s="70">
        <v>25.48</v>
      </c>
      <c r="I45" s="70">
        <v>26.969000000000001</v>
      </c>
      <c r="J45" s="68">
        <f t="shared" si="2"/>
        <v>26.969000000000001</v>
      </c>
    </row>
    <row r="46" spans="1:10" s="4" customFormat="1" ht="24.95" customHeight="1">
      <c r="A46" s="3" t="s">
        <v>47</v>
      </c>
      <c r="B46" s="72"/>
      <c r="C46" s="72" t="s">
        <v>143</v>
      </c>
      <c r="D46" s="6" t="str">
        <f t="shared" si="0"/>
        <v/>
      </c>
      <c r="E46" s="75" t="s">
        <v>125</v>
      </c>
      <c r="F46" s="7" t="str">
        <f t="shared" si="1"/>
        <v xml:space="preserve"> Hájov</v>
      </c>
      <c r="G46" s="75">
        <v>0</v>
      </c>
      <c r="H46" s="70">
        <v>16.097000000000001</v>
      </c>
      <c r="I46" s="70">
        <v>16.507000000000001</v>
      </c>
      <c r="J46" s="68">
        <f t="shared" si="2"/>
        <v>16.507000000000001</v>
      </c>
    </row>
    <row r="47" spans="1:10" s="4" customFormat="1" ht="24.95" customHeight="1">
      <c r="A47" s="3" t="s">
        <v>48</v>
      </c>
      <c r="B47" s="72" t="s">
        <v>113</v>
      </c>
      <c r="C47" s="72"/>
      <c r="D47" s="6" t="str">
        <f t="shared" si="0"/>
        <v>MSL</v>
      </c>
      <c r="E47" s="75" t="s">
        <v>120</v>
      </c>
      <c r="F47" s="7" t="str">
        <f t="shared" si="1"/>
        <v xml:space="preserve">Oprechtice </v>
      </c>
      <c r="G47" s="75">
        <v>0</v>
      </c>
      <c r="H47" s="70">
        <v>15.25</v>
      </c>
      <c r="I47" s="70">
        <v>15.86</v>
      </c>
      <c r="J47" s="68">
        <f t="shared" si="2"/>
        <v>15.86</v>
      </c>
    </row>
    <row r="48" spans="1:10" s="4" customFormat="1" ht="24.95" customHeight="1">
      <c r="A48" s="3" t="s">
        <v>49</v>
      </c>
      <c r="B48" s="72"/>
      <c r="C48" s="72" t="s">
        <v>165</v>
      </c>
      <c r="D48" s="6" t="str">
        <f t="shared" si="0"/>
        <v/>
      </c>
      <c r="E48" s="75" t="s">
        <v>125</v>
      </c>
      <c r="F48" s="7" t="str">
        <f t="shared" si="1"/>
        <v xml:space="preserve"> Petřvald</v>
      </c>
      <c r="G48" s="75">
        <v>1</v>
      </c>
      <c r="H48" s="70">
        <v>22.893999999999998</v>
      </c>
      <c r="I48" s="70">
        <v>23.962</v>
      </c>
      <c r="J48" s="68">
        <f t="shared" si="2"/>
        <v>23.962</v>
      </c>
    </row>
    <row r="49" spans="1:10" s="4" customFormat="1" ht="24.95" customHeight="1">
      <c r="A49" s="3" t="s">
        <v>50</v>
      </c>
      <c r="B49" s="72" t="s">
        <v>111</v>
      </c>
      <c r="C49" s="72"/>
      <c r="D49" s="6" t="str">
        <f t="shared" si="0"/>
        <v>MSL</v>
      </c>
      <c r="E49" s="75" t="s">
        <v>119</v>
      </c>
      <c r="F49" s="7" t="str">
        <f t="shared" si="1"/>
        <v xml:space="preserve">Stará Ves </v>
      </c>
      <c r="G49" s="75">
        <v>0</v>
      </c>
      <c r="H49" s="70">
        <v>19.552</v>
      </c>
      <c r="I49" s="70">
        <v>20.446000000000002</v>
      </c>
      <c r="J49" s="68">
        <f t="shared" si="2"/>
        <v>20.446000000000002</v>
      </c>
    </row>
    <row r="50" spans="1:10" s="4" customFormat="1" ht="24.95" customHeight="1">
      <c r="A50" s="3" t="s">
        <v>51</v>
      </c>
      <c r="B50" s="72" t="s">
        <v>145</v>
      </c>
      <c r="C50" s="72"/>
      <c r="D50" s="6" t="str">
        <f t="shared" si="0"/>
        <v>MSL</v>
      </c>
      <c r="E50" s="75" t="s">
        <v>118</v>
      </c>
      <c r="F50" s="7" t="str">
        <f t="shared" si="1"/>
        <v xml:space="preserve">Dolní Líštná </v>
      </c>
      <c r="G50" s="75">
        <v>0</v>
      </c>
      <c r="H50" s="70">
        <v>14.545</v>
      </c>
      <c r="I50" s="70">
        <v>14.936999999999999</v>
      </c>
      <c r="J50" s="68">
        <f t="shared" si="2"/>
        <v>14.936999999999999</v>
      </c>
    </row>
    <row r="51" spans="1:10" s="4" customFormat="1" ht="24.95" customHeight="1">
      <c r="A51" s="3" t="s">
        <v>52</v>
      </c>
      <c r="B51" s="72"/>
      <c r="C51" s="72" t="s">
        <v>166</v>
      </c>
      <c r="D51" s="6" t="str">
        <f t="shared" si="0"/>
        <v/>
      </c>
      <c r="E51" s="75" t="s">
        <v>120</v>
      </c>
      <c r="F51" s="7" t="str">
        <f t="shared" si="1"/>
        <v xml:space="preserve"> Oprechtice ženy 35</v>
      </c>
      <c r="G51" s="75">
        <v>0</v>
      </c>
      <c r="H51" s="70">
        <v>18.88</v>
      </c>
      <c r="I51" s="70">
        <v>20.137</v>
      </c>
      <c r="J51" s="68">
        <f t="shared" si="2"/>
        <v>20.137</v>
      </c>
    </row>
    <row r="52" spans="1:10" s="4" customFormat="1" ht="24.95" customHeight="1">
      <c r="A52" s="3" t="s">
        <v>53</v>
      </c>
      <c r="B52" s="72"/>
      <c r="C52" s="72" t="s">
        <v>167</v>
      </c>
      <c r="D52" s="6" t="str">
        <f t="shared" si="0"/>
        <v/>
      </c>
      <c r="E52" s="75" t="s">
        <v>118</v>
      </c>
      <c r="F52" s="7" t="str">
        <f t="shared" si="1"/>
        <v xml:space="preserve"> Klimkovice</v>
      </c>
      <c r="G52" s="75">
        <v>1</v>
      </c>
      <c r="H52" s="70">
        <v>15.923</v>
      </c>
      <c r="I52" s="70">
        <v>15.8</v>
      </c>
      <c r="J52" s="68">
        <f t="shared" si="2"/>
        <v>15.923</v>
      </c>
    </row>
    <row r="53" spans="1:10" s="4" customFormat="1" ht="24.95" customHeight="1">
      <c r="A53" s="3" t="s">
        <v>54</v>
      </c>
      <c r="B53" s="72" t="s">
        <v>140</v>
      </c>
      <c r="C53" s="72"/>
      <c r="D53" s="6" t="str">
        <f t="shared" si="0"/>
        <v>MSL</v>
      </c>
      <c r="E53" s="75" t="s">
        <v>118</v>
      </c>
      <c r="F53" s="7" t="str">
        <f t="shared" si="1"/>
        <v xml:space="preserve">Hukovice </v>
      </c>
      <c r="G53" s="75">
        <v>0</v>
      </c>
      <c r="H53" s="70">
        <v>13.916</v>
      </c>
      <c r="I53" s="70">
        <v>14.129</v>
      </c>
      <c r="J53" s="68">
        <f t="shared" si="2"/>
        <v>14.129</v>
      </c>
    </row>
    <row r="54" spans="1:10" s="4" customFormat="1" ht="24.95" customHeight="1">
      <c r="A54" s="3" t="s">
        <v>55</v>
      </c>
      <c r="B54" s="72" t="s">
        <v>105</v>
      </c>
      <c r="C54" s="72"/>
      <c r="D54" s="6" t="str">
        <f t="shared" si="0"/>
        <v>MSL</v>
      </c>
      <c r="E54" s="75" t="s">
        <v>119</v>
      </c>
      <c r="F54" s="7" t="str">
        <f t="shared" si="1"/>
        <v xml:space="preserve">Jistebník </v>
      </c>
      <c r="G54" s="75">
        <v>0</v>
      </c>
      <c r="H54" s="70">
        <v>16.815999999999999</v>
      </c>
      <c r="I54" s="70">
        <v>17.033000000000001</v>
      </c>
      <c r="J54" s="68">
        <f t="shared" si="2"/>
        <v>17.033000000000001</v>
      </c>
    </row>
    <row r="55" spans="1:10" s="4" customFormat="1" ht="24.95" customHeight="1">
      <c r="A55" s="3" t="s">
        <v>56</v>
      </c>
      <c r="B55" s="72" t="s">
        <v>110</v>
      </c>
      <c r="C55" s="72"/>
      <c r="D55" s="6" t="str">
        <f t="shared" si="0"/>
        <v>MSL</v>
      </c>
      <c r="E55" s="75" t="s">
        <v>118</v>
      </c>
      <c r="F55" s="7" t="str">
        <f t="shared" si="1"/>
        <v xml:space="preserve">Proskovice </v>
      </c>
      <c r="G55" s="75">
        <v>1</v>
      </c>
      <c r="H55" s="70">
        <v>14.702999999999999</v>
      </c>
      <c r="I55" s="70">
        <v>14.505000000000001</v>
      </c>
      <c r="J55" s="68">
        <f t="shared" si="2"/>
        <v>14.702999999999999</v>
      </c>
    </row>
    <row r="56" spans="1:10" s="4" customFormat="1" ht="24.95" customHeight="1">
      <c r="A56" s="3" t="s">
        <v>57</v>
      </c>
      <c r="B56" s="72"/>
      <c r="C56" s="72" t="s">
        <v>168</v>
      </c>
      <c r="D56" s="6" t="str">
        <f t="shared" si="0"/>
        <v/>
      </c>
      <c r="E56" s="75" t="s">
        <v>118</v>
      </c>
      <c r="F56" s="7" t="str">
        <f t="shared" si="1"/>
        <v xml:space="preserve"> Mniší</v>
      </c>
      <c r="G56" s="75">
        <v>1</v>
      </c>
      <c r="H56" s="70">
        <v>16.489999999999998</v>
      </c>
      <c r="I56" s="70">
        <v>16.123000000000001</v>
      </c>
      <c r="J56" s="68">
        <f t="shared" si="2"/>
        <v>16.489999999999998</v>
      </c>
    </row>
    <row r="57" spans="1:10" s="4" customFormat="1" ht="24.95" customHeight="1">
      <c r="A57" s="3" t="s">
        <v>58</v>
      </c>
      <c r="B57" s="72" t="s">
        <v>115</v>
      </c>
      <c r="C57" s="72"/>
      <c r="D57" s="6" t="str">
        <f t="shared" si="0"/>
        <v>MSL</v>
      </c>
      <c r="E57" s="75" t="s">
        <v>119</v>
      </c>
      <c r="F57" s="7" t="str">
        <f t="shared" si="1"/>
        <v xml:space="preserve">Těrlicko-Hradiště </v>
      </c>
      <c r="G57" s="75">
        <v>0</v>
      </c>
      <c r="H57" s="70">
        <v>18.303000000000001</v>
      </c>
      <c r="I57" s="70">
        <v>17.536000000000001</v>
      </c>
      <c r="J57" s="68">
        <f t="shared" si="2"/>
        <v>18.303000000000001</v>
      </c>
    </row>
    <row r="58" spans="1:10" s="4" customFormat="1" ht="24.95" customHeight="1">
      <c r="A58" s="3" t="s">
        <v>59</v>
      </c>
      <c r="B58" s="72" t="s">
        <v>146</v>
      </c>
      <c r="C58" s="72"/>
      <c r="D58" s="6" t="str">
        <f t="shared" si="0"/>
        <v>MSL</v>
      </c>
      <c r="E58" s="75" t="s">
        <v>118</v>
      </c>
      <c r="F58" s="7" t="str">
        <f t="shared" si="1"/>
        <v xml:space="preserve">Větřkovice </v>
      </c>
      <c r="G58" s="75">
        <v>0</v>
      </c>
      <c r="H58" s="70">
        <v>14.707000000000001</v>
      </c>
      <c r="I58" s="70">
        <v>14.433999999999999</v>
      </c>
      <c r="J58" s="68">
        <f t="shared" si="2"/>
        <v>14.707000000000001</v>
      </c>
    </row>
    <row r="59" spans="1:10" s="4" customFormat="1" ht="24.95" customHeight="1">
      <c r="A59" s="3" t="s">
        <v>60</v>
      </c>
      <c r="B59" s="72"/>
      <c r="C59" s="72" t="s">
        <v>155</v>
      </c>
      <c r="D59" s="6" t="str">
        <f t="shared" si="0"/>
        <v/>
      </c>
      <c r="E59" s="75" t="s">
        <v>120</v>
      </c>
      <c r="F59" s="7" t="str">
        <f t="shared" si="1"/>
        <v xml:space="preserve"> Vlčovice</v>
      </c>
      <c r="G59" s="75">
        <v>0</v>
      </c>
      <c r="H59" s="70" t="s">
        <v>153</v>
      </c>
      <c r="I59" s="70">
        <v>15.821999999999999</v>
      </c>
      <c r="J59" s="68" t="str">
        <f t="shared" si="2"/>
        <v>N</v>
      </c>
    </row>
    <row r="60" spans="1:10" s="4" customFormat="1" ht="24.95" customHeight="1">
      <c r="A60" s="3" t="s">
        <v>61</v>
      </c>
      <c r="B60" s="72"/>
      <c r="C60" s="72" t="s">
        <v>168</v>
      </c>
      <c r="D60" s="6" t="str">
        <f t="shared" si="0"/>
        <v/>
      </c>
      <c r="E60" s="75" t="s">
        <v>125</v>
      </c>
      <c r="F60" s="7" t="str">
        <f t="shared" si="1"/>
        <v xml:space="preserve"> Mniší</v>
      </c>
      <c r="G60" s="75">
        <v>0</v>
      </c>
      <c r="H60" s="70">
        <v>21.529</v>
      </c>
      <c r="I60" s="70">
        <v>18.513000000000002</v>
      </c>
      <c r="J60" s="68">
        <f t="shared" si="2"/>
        <v>21.529</v>
      </c>
    </row>
    <row r="61" spans="1:10" s="4" customFormat="1" ht="24.95" customHeight="1">
      <c r="A61" s="3" t="s">
        <v>62</v>
      </c>
      <c r="B61" s="72" t="s">
        <v>110</v>
      </c>
      <c r="C61" s="72"/>
      <c r="D61" s="6" t="str">
        <f t="shared" si="0"/>
        <v>MSL</v>
      </c>
      <c r="E61" s="75" t="s">
        <v>119</v>
      </c>
      <c r="F61" s="7" t="str">
        <f t="shared" si="1"/>
        <v xml:space="preserve">Proskovice </v>
      </c>
      <c r="G61" s="75">
        <v>2</v>
      </c>
      <c r="H61" s="70">
        <v>16.617999999999999</v>
      </c>
      <c r="I61" s="70">
        <v>16.329000000000001</v>
      </c>
      <c r="J61" s="68">
        <f t="shared" si="2"/>
        <v>16.617999999999999</v>
      </c>
    </row>
    <row r="62" spans="1:10" s="4" customFormat="1" ht="24.95" customHeight="1">
      <c r="A62" s="3" t="s">
        <v>63</v>
      </c>
      <c r="B62" s="72" t="s">
        <v>148</v>
      </c>
      <c r="C62" s="72"/>
      <c r="D62" s="6" t="str">
        <f t="shared" si="0"/>
        <v>MSL</v>
      </c>
      <c r="E62" s="75" t="s">
        <v>118</v>
      </c>
      <c r="F62" s="7" t="str">
        <f t="shared" si="1"/>
        <v xml:space="preserve">Košatka </v>
      </c>
      <c r="G62" s="75">
        <v>0</v>
      </c>
      <c r="H62" s="70">
        <v>15.641</v>
      </c>
      <c r="I62" s="70">
        <v>15.664999999999999</v>
      </c>
      <c r="J62" s="68">
        <f t="shared" si="2"/>
        <v>15.664999999999999</v>
      </c>
    </row>
    <row r="63" spans="1:10" s="4" customFormat="1" ht="24.95" customHeight="1">
      <c r="A63" s="3" t="s">
        <v>64</v>
      </c>
      <c r="B63" s="72"/>
      <c r="C63" s="72" t="s">
        <v>155</v>
      </c>
      <c r="D63" s="6" t="str">
        <f t="shared" si="0"/>
        <v/>
      </c>
      <c r="E63" s="75" t="s">
        <v>118</v>
      </c>
      <c r="F63" s="7" t="str">
        <f t="shared" si="1"/>
        <v xml:space="preserve"> Vlčovice</v>
      </c>
      <c r="G63" s="75">
        <v>1</v>
      </c>
      <c r="H63" s="70">
        <v>15.927</v>
      </c>
      <c r="I63" s="70" t="s">
        <v>153</v>
      </c>
      <c r="J63" s="68" t="str">
        <f t="shared" si="2"/>
        <v>N</v>
      </c>
    </row>
    <row r="64" spans="1:10" s="4" customFormat="1" ht="24.95" customHeight="1">
      <c r="A64" s="3" t="s">
        <v>65</v>
      </c>
      <c r="B64" s="72"/>
      <c r="C64" s="72" t="s">
        <v>169</v>
      </c>
      <c r="D64" s="6" t="str">
        <f t="shared" si="0"/>
        <v/>
      </c>
      <c r="E64" s="75" t="s">
        <v>118</v>
      </c>
      <c r="F64" s="7" t="str">
        <f t="shared" si="1"/>
        <v xml:space="preserve"> Dolní Tošanovice</v>
      </c>
      <c r="G64" s="75">
        <v>0</v>
      </c>
      <c r="H64" s="70">
        <v>16.367000000000001</v>
      </c>
      <c r="I64" s="70">
        <v>16.462</v>
      </c>
      <c r="J64" s="68">
        <f t="shared" si="2"/>
        <v>16.462</v>
      </c>
    </row>
    <row r="65" spans="1:10" s="4" customFormat="1" ht="24.95" customHeight="1">
      <c r="A65" s="3" t="s">
        <v>66</v>
      </c>
      <c r="B65" s="72"/>
      <c r="C65" s="72" t="s">
        <v>170</v>
      </c>
      <c r="D65" s="6" t="str">
        <f t="shared" si="0"/>
        <v/>
      </c>
      <c r="E65" s="75" t="s">
        <v>118</v>
      </c>
      <c r="F65" s="7" t="str">
        <f t="shared" si="1"/>
        <v xml:space="preserve"> Podhradní Lhota</v>
      </c>
      <c r="G65" s="75">
        <v>1</v>
      </c>
      <c r="H65" s="70">
        <v>14.205</v>
      </c>
      <c r="I65" s="70">
        <v>15.058999999999999</v>
      </c>
      <c r="J65" s="68">
        <f t="shared" si="2"/>
        <v>15.058999999999999</v>
      </c>
    </row>
    <row r="66" spans="1:10" s="4" customFormat="1" ht="24.95" customHeight="1">
      <c r="A66" s="3" t="s">
        <v>67</v>
      </c>
      <c r="B66" s="72"/>
      <c r="C66" s="72" t="s">
        <v>171</v>
      </c>
      <c r="D66" s="6" t="str">
        <f t="shared" si="0"/>
        <v/>
      </c>
      <c r="E66" s="75" t="s">
        <v>125</v>
      </c>
      <c r="F66" s="7" t="str">
        <f t="shared" si="1"/>
        <v xml:space="preserve"> Krásná</v>
      </c>
      <c r="G66" s="75">
        <v>0</v>
      </c>
      <c r="H66" s="70">
        <v>17.2</v>
      </c>
      <c r="I66" s="70">
        <v>16.952000000000002</v>
      </c>
      <c r="J66" s="68">
        <f t="shared" si="2"/>
        <v>17.2</v>
      </c>
    </row>
    <row r="67" spans="1:10" s="4" customFormat="1" ht="24.95" customHeight="1">
      <c r="A67" s="3" t="s">
        <v>68</v>
      </c>
      <c r="B67" s="72" t="s">
        <v>151</v>
      </c>
      <c r="C67" s="72"/>
      <c r="D67" s="6" t="str">
        <f t="shared" si="0"/>
        <v>MSL</v>
      </c>
      <c r="E67" s="75" t="s">
        <v>118</v>
      </c>
      <c r="F67" s="7" t="str">
        <f t="shared" si="1"/>
        <v xml:space="preserve">Kozlovice </v>
      </c>
      <c r="G67" s="75">
        <v>0</v>
      </c>
      <c r="H67" s="70">
        <v>15.292</v>
      </c>
      <c r="I67" s="70">
        <v>15.388</v>
      </c>
      <c r="J67" s="68">
        <f t="shared" si="2"/>
        <v>15.388</v>
      </c>
    </row>
    <row r="68" spans="1:10" s="4" customFormat="1" ht="24.95" customHeight="1">
      <c r="A68" s="3" t="s">
        <v>69</v>
      </c>
      <c r="B68" s="72"/>
      <c r="C68" s="72" t="s">
        <v>172</v>
      </c>
      <c r="D68" s="6" t="str">
        <f t="shared" si="0"/>
        <v/>
      </c>
      <c r="E68" s="75" t="s">
        <v>118</v>
      </c>
      <c r="F68" s="7" t="str">
        <f t="shared" si="1"/>
        <v xml:space="preserve"> Starý Jičín</v>
      </c>
      <c r="G68" s="75">
        <v>0</v>
      </c>
      <c r="H68" s="70">
        <v>15.612</v>
      </c>
      <c r="I68" s="70">
        <v>15.291</v>
      </c>
      <c r="J68" s="68">
        <f t="shared" si="2"/>
        <v>15.612</v>
      </c>
    </row>
    <row r="69" spans="1:10" s="4" customFormat="1" ht="24.95" customHeight="1">
      <c r="A69" s="3" t="s">
        <v>70</v>
      </c>
      <c r="B69" s="72"/>
      <c r="C69" s="72" t="s">
        <v>169</v>
      </c>
      <c r="D69" s="6" t="str">
        <f t="shared" ref="D69:D102" si="3">IF(B69&lt;&gt;"","MSL","")</f>
        <v/>
      </c>
      <c r="E69" s="75" t="s">
        <v>125</v>
      </c>
      <c r="F69" s="7" t="str">
        <f t="shared" ref="F69:F102" si="4">CONCATENATE(B69," ",C69)</f>
        <v xml:space="preserve"> Dolní Tošanovice</v>
      </c>
      <c r="G69" s="75">
        <v>0</v>
      </c>
      <c r="H69" s="70">
        <v>16.864999999999998</v>
      </c>
      <c r="I69" s="70">
        <v>16.498999999999999</v>
      </c>
      <c r="J69" s="68">
        <f t="shared" ref="J69:J102" si="5">IF(H69&gt;I69,H69,I69)</f>
        <v>16.864999999999998</v>
      </c>
    </row>
    <row r="70" spans="1:10" s="4" customFormat="1" ht="24.95" customHeight="1">
      <c r="A70" s="3" t="s">
        <v>71</v>
      </c>
      <c r="B70" s="72"/>
      <c r="C70" s="72" t="s">
        <v>170</v>
      </c>
      <c r="D70" s="6" t="str">
        <f t="shared" si="3"/>
        <v/>
      </c>
      <c r="E70" s="75" t="s">
        <v>119</v>
      </c>
      <c r="F70" s="7" t="str">
        <f t="shared" si="4"/>
        <v xml:space="preserve"> Podhradní Lhota</v>
      </c>
      <c r="G70" s="75">
        <v>1</v>
      </c>
      <c r="H70" s="70">
        <v>18.529</v>
      </c>
      <c r="I70" s="70">
        <v>16.849</v>
      </c>
      <c r="J70" s="68">
        <f t="shared" si="5"/>
        <v>18.529</v>
      </c>
    </row>
    <row r="71" spans="1:10" s="4" customFormat="1" ht="24.95" customHeight="1">
      <c r="A71" s="3" t="s">
        <v>72</v>
      </c>
      <c r="B71" s="72"/>
      <c r="C71" s="72" t="s">
        <v>173</v>
      </c>
      <c r="D71" s="6" t="str">
        <f t="shared" si="3"/>
        <v/>
      </c>
      <c r="E71" s="75" t="s">
        <v>118</v>
      </c>
      <c r="F71" s="7" t="str">
        <f t="shared" si="4"/>
        <v xml:space="preserve"> Krásná-Mohelnice</v>
      </c>
      <c r="G71" s="75">
        <v>0</v>
      </c>
      <c r="H71" s="70" t="s">
        <v>153</v>
      </c>
      <c r="I71" s="70">
        <v>15.744999999999999</v>
      </c>
      <c r="J71" s="68" t="str">
        <f t="shared" si="5"/>
        <v>N</v>
      </c>
    </row>
    <row r="72" spans="1:10" s="4" customFormat="1" ht="24.95" customHeight="1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5" customHeight="1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5" customHeight="1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5" customHeight="1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5" customHeight="1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5" customHeight="1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5" customHeight="1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5" customHeight="1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5" customHeight="1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5" customHeight="1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5" customHeight="1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5" customHeight="1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5" customHeight="1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5" customHeight="1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5" customHeight="1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5" customHeight="1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5" customHeight="1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5" customHeight="1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5" customHeight="1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5" customHeight="1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5" customHeight="1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5" customHeight="1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5" customHeight="1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5" customHeight="1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5" customHeight="1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5" customHeight="1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5" customHeight="1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5" customHeight="1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5" customHeight="1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5" customHeight="1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5" customHeight="1" thickBot="1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tabSelected="1" zoomScale="70" zoomScaleNormal="70" workbookViewId="0">
      <pane ySplit="3" topLeftCell="A4" activePane="bottomLeft" state="frozen"/>
      <selection pane="bottomLeft" activeCell="B4" sqref="B4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Metylovice</v>
      </c>
      <c r="C2" s="106"/>
      <c r="D2" s="106"/>
      <c r="E2" s="106"/>
      <c r="F2" s="106"/>
      <c r="G2" s="106"/>
      <c r="H2" s="106">
        <f>'Startovní listina'!G2</f>
        <v>46207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13" t="str" cm="1">
        <f t="array" ref="B4:K34">_xlfn._xlws.SORT(_xlfn._xlws.FILTER('Startovní listina'!A4:J1002, 'Startovní listina'!E4:E1002="M"),10, 1)</f>
        <v>28.</v>
      </c>
      <c r="C4" s="13" t="str">
        <v>Brušperk</v>
      </c>
      <c r="D4" s="13">
        <v>0</v>
      </c>
      <c r="E4" s="18" t="str">
        <v>MSL</v>
      </c>
      <c r="F4" s="18" t="str">
        <v>M</v>
      </c>
      <c r="G4" s="17" t="str">
        <v xml:space="preserve">Brušperk </v>
      </c>
      <c r="H4" s="18">
        <v>0</v>
      </c>
      <c r="I4" s="18">
        <v>13.74</v>
      </c>
      <c r="J4" s="18">
        <v>13.957000000000001</v>
      </c>
      <c r="K4" s="82">
        <v>13.957000000000001</v>
      </c>
      <c r="M4" s="32" t="s">
        <v>5</v>
      </c>
      <c r="N4" s="13" t="str" cm="1">
        <f t="array" ref="N4:V21">_xlfn._xlws.SORT(_xlfn._xlws.FILTER(C4:K1001, E4:E1001="MSL"), 9, 1)</f>
        <v>Brušperk</v>
      </c>
      <c r="O4" s="13">
        <v>0</v>
      </c>
      <c r="P4" s="13" t="str">
        <v>MSL</v>
      </c>
      <c r="Q4" s="32" t="str">
        <v>M</v>
      </c>
      <c r="R4" s="13" t="str">
        <v xml:space="preserve">Brušperk </v>
      </c>
      <c r="S4" s="32">
        <v>0</v>
      </c>
      <c r="T4" s="32">
        <v>13.74</v>
      </c>
      <c r="U4" s="32">
        <v>13.957000000000001</v>
      </c>
      <c r="V4" s="32">
        <v>13.957000000000001</v>
      </c>
    </row>
    <row r="5" spans="1:22" s="10" customFormat="1" ht="24.95" customHeight="1">
      <c r="A5" s="16" t="s">
        <v>6</v>
      </c>
      <c r="B5" s="11" t="str">
        <v>20.</v>
      </c>
      <c r="C5" s="14" t="str">
        <v>Petřvaldík B</v>
      </c>
      <c r="D5" s="14">
        <v>0</v>
      </c>
      <c r="E5" s="20" t="str">
        <v>MSL</v>
      </c>
      <c r="F5" s="20" t="str">
        <v>M</v>
      </c>
      <c r="G5" s="19" t="str">
        <v xml:space="preserve">Petřvaldík B </v>
      </c>
      <c r="H5" s="20">
        <v>1</v>
      </c>
      <c r="I5" s="20">
        <v>14.076000000000001</v>
      </c>
      <c r="J5" s="20">
        <v>13.907999999999999</v>
      </c>
      <c r="K5" s="23">
        <v>14.076000000000001</v>
      </c>
      <c r="M5" s="33" t="s">
        <v>6</v>
      </c>
      <c r="N5" s="14" t="str">
        <v>Petřvaldík B</v>
      </c>
      <c r="O5" s="14">
        <v>0</v>
      </c>
      <c r="P5" s="14" t="str">
        <v>MSL</v>
      </c>
      <c r="Q5" s="33" t="str">
        <v>M</v>
      </c>
      <c r="R5" s="14" t="str">
        <v xml:space="preserve">Petřvaldík B </v>
      </c>
      <c r="S5" s="33">
        <v>1</v>
      </c>
      <c r="T5" s="33">
        <v>14.076000000000001</v>
      </c>
      <c r="U5" s="33">
        <v>13.907999999999999</v>
      </c>
      <c r="V5" s="33">
        <v>14.076000000000001</v>
      </c>
    </row>
    <row r="6" spans="1:22" s="10" customFormat="1" ht="24.95" customHeight="1">
      <c r="A6" s="16" t="s">
        <v>7</v>
      </c>
      <c r="B6" s="14" t="str">
        <v>50.</v>
      </c>
      <c r="C6" s="14" t="str">
        <v>Hukovice</v>
      </c>
      <c r="D6" s="14">
        <v>0</v>
      </c>
      <c r="E6" s="20" t="str">
        <v>MSL</v>
      </c>
      <c r="F6" s="20" t="str">
        <v>M</v>
      </c>
      <c r="G6" s="19" t="str">
        <v xml:space="preserve">Hukovice </v>
      </c>
      <c r="H6" s="20">
        <v>0</v>
      </c>
      <c r="I6" s="20">
        <v>13.916</v>
      </c>
      <c r="J6" s="20">
        <v>14.129</v>
      </c>
      <c r="K6" s="23">
        <v>14.129</v>
      </c>
      <c r="M6" s="33" t="s">
        <v>7</v>
      </c>
      <c r="N6" s="14" t="str">
        <v>Hukovice</v>
      </c>
      <c r="O6" s="14">
        <v>0</v>
      </c>
      <c r="P6" s="14" t="str">
        <v>MSL</v>
      </c>
      <c r="Q6" s="33" t="str">
        <v>M</v>
      </c>
      <c r="R6" s="14" t="str">
        <v xml:space="preserve">Hukovice </v>
      </c>
      <c r="S6" s="33">
        <v>0</v>
      </c>
      <c r="T6" s="33">
        <v>13.916</v>
      </c>
      <c r="U6" s="33">
        <v>14.129</v>
      </c>
      <c r="V6" s="33">
        <v>14.129</v>
      </c>
    </row>
    <row r="7" spans="1:22" s="10" customFormat="1" ht="24.95" customHeight="1">
      <c r="A7" s="16" t="s">
        <v>8</v>
      </c>
      <c r="B7" s="14" t="str">
        <v>9.</v>
      </c>
      <c r="C7" s="14" t="str">
        <v>Bystřička</v>
      </c>
      <c r="D7" s="14">
        <v>0</v>
      </c>
      <c r="E7" s="20" t="str">
        <v>MSL</v>
      </c>
      <c r="F7" s="20" t="str">
        <v>M</v>
      </c>
      <c r="G7" s="19" t="str">
        <v xml:space="preserve">Bystřička </v>
      </c>
      <c r="H7" s="20">
        <v>0</v>
      </c>
      <c r="I7" s="20">
        <v>14.459</v>
      </c>
      <c r="J7" s="20">
        <v>13.9</v>
      </c>
      <c r="K7" s="23">
        <v>14.459</v>
      </c>
      <c r="M7" s="33" t="s">
        <v>8</v>
      </c>
      <c r="N7" s="14" t="str">
        <v>Bystřička</v>
      </c>
      <c r="O7" s="14">
        <v>0</v>
      </c>
      <c r="P7" s="14" t="str">
        <v>MSL</v>
      </c>
      <c r="Q7" s="33" t="str">
        <v>M</v>
      </c>
      <c r="R7" s="14" t="str">
        <v xml:space="preserve">Bystřička </v>
      </c>
      <c r="S7" s="33">
        <v>0</v>
      </c>
      <c r="T7" s="33">
        <v>14.459</v>
      </c>
      <c r="U7" s="33">
        <v>13.9</v>
      </c>
      <c r="V7" s="33">
        <v>14.459</v>
      </c>
    </row>
    <row r="8" spans="1:22" s="10" customFormat="1" ht="24.95" customHeight="1">
      <c r="A8" s="16" t="s">
        <v>9</v>
      </c>
      <c r="B8" s="14" t="str">
        <v>32.</v>
      </c>
      <c r="C8" s="14" t="str">
        <v>Lubno</v>
      </c>
      <c r="D8" s="14">
        <v>0</v>
      </c>
      <c r="E8" s="20" t="str">
        <v>MSL</v>
      </c>
      <c r="F8" s="20" t="str">
        <v>M</v>
      </c>
      <c r="G8" s="19" t="str">
        <v xml:space="preserve">Lubno </v>
      </c>
      <c r="H8" s="20">
        <v>1</v>
      </c>
      <c r="I8" s="20">
        <v>14.698</v>
      </c>
      <c r="J8" s="20">
        <v>14.378</v>
      </c>
      <c r="K8" s="23">
        <v>14.698</v>
      </c>
      <c r="M8" s="33" t="s">
        <v>9</v>
      </c>
      <c r="N8" s="14" t="str">
        <v>Lubno</v>
      </c>
      <c r="O8" s="14">
        <v>0</v>
      </c>
      <c r="P8" s="14" t="str">
        <v>MSL</v>
      </c>
      <c r="Q8" s="33" t="str">
        <v>M</v>
      </c>
      <c r="R8" s="14" t="str">
        <v xml:space="preserve">Lubno </v>
      </c>
      <c r="S8" s="33">
        <v>1</v>
      </c>
      <c r="T8" s="33">
        <v>14.698</v>
      </c>
      <c r="U8" s="33">
        <v>14.378</v>
      </c>
      <c r="V8" s="33">
        <v>14.698</v>
      </c>
    </row>
    <row r="9" spans="1:22" s="10" customFormat="1" ht="24.95" customHeight="1">
      <c r="A9" s="16" t="s">
        <v>10</v>
      </c>
      <c r="B9" s="14" t="str">
        <v>52.</v>
      </c>
      <c r="C9" s="14" t="str">
        <v>Proskovice</v>
      </c>
      <c r="D9" s="14">
        <v>0</v>
      </c>
      <c r="E9" s="20" t="str">
        <v>MSL</v>
      </c>
      <c r="F9" s="20" t="str">
        <v>M</v>
      </c>
      <c r="G9" s="19" t="str">
        <v xml:space="preserve">Proskovice </v>
      </c>
      <c r="H9" s="20">
        <v>1</v>
      </c>
      <c r="I9" s="20">
        <v>14.702999999999999</v>
      </c>
      <c r="J9" s="20">
        <v>14.505000000000001</v>
      </c>
      <c r="K9" s="23">
        <v>14.702999999999999</v>
      </c>
      <c r="M9" s="33" t="s">
        <v>10</v>
      </c>
      <c r="N9" s="14" t="str">
        <v>Proskovice</v>
      </c>
      <c r="O9" s="14">
        <v>0</v>
      </c>
      <c r="P9" s="14" t="str">
        <v>MSL</v>
      </c>
      <c r="Q9" s="33" t="str">
        <v>M</v>
      </c>
      <c r="R9" s="14" t="str">
        <v xml:space="preserve">Proskovice </v>
      </c>
      <c r="S9" s="33">
        <v>1</v>
      </c>
      <c r="T9" s="33">
        <v>14.702999999999999</v>
      </c>
      <c r="U9" s="33">
        <v>14.505000000000001</v>
      </c>
      <c r="V9" s="33">
        <v>14.702999999999999</v>
      </c>
    </row>
    <row r="10" spans="1:22" s="10" customFormat="1" ht="24.95" customHeight="1">
      <c r="A10" s="16" t="s">
        <v>11</v>
      </c>
      <c r="B10" s="14" t="str">
        <v>55.</v>
      </c>
      <c r="C10" s="14" t="str">
        <v>Větřkovice</v>
      </c>
      <c r="D10" s="14">
        <v>0</v>
      </c>
      <c r="E10" s="20" t="str">
        <v>MSL</v>
      </c>
      <c r="F10" s="20" t="str">
        <v>M</v>
      </c>
      <c r="G10" s="19" t="str">
        <v xml:space="preserve">Větřkovice </v>
      </c>
      <c r="H10" s="20">
        <v>0</v>
      </c>
      <c r="I10" s="20">
        <v>14.707000000000001</v>
      </c>
      <c r="J10" s="20">
        <v>14.433999999999999</v>
      </c>
      <c r="K10" s="23">
        <v>14.707000000000001</v>
      </c>
      <c r="M10" s="33" t="s">
        <v>11</v>
      </c>
      <c r="N10" s="14" t="str">
        <v>Větřkovice</v>
      </c>
      <c r="O10" s="14">
        <v>0</v>
      </c>
      <c r="P10" s="14" t="str">
        <v>MSL</v>
      </c>
      <c r="Q10" s="33" t="str">
        <v>M</v>
      </c>
      <c r="R10" s="14" t="str">
        <v xml:space="preserve">Větřkovice </v>
      </c>
      <c r="S10" s="33">
        <v>0</v>
      </c>
      <c r="T10" s="33">
        <v>14.707000000000001</v>
      </c>
      <c r="U10" s="33">
        <v>14.433999999999999</v>
      </c>
      <c r="V10" s="33">
        <v>14.707000000000001</v>
      </c>
    </row>
    <row r="11" spans="1:22" s="10" customFormat="1" ht="24.95" customHeight="1">
      <c r="A11" s="16" t="s">
        <v>12</v>
      </c>
      <c r="B11" s="14" t="str">
        <v>36.</v>
      </c>
      <c r="C11" s="14" t="str">
        <v>Oprechtice</v>
      </c>
      <c r="D11" s="14">
        <v>0</v>
      </c>
      <c r="E11" s="20" t="str">
        <v>MSL</v>
      </c>
      <c r="F11" s="20" t="str">
        <v>M</v>
      </c>
      <c r="G11" s="19" t="str">
        <v xml:space="preserve">Oprechtice </v>
      </c>
      <c r="H11" s="20">
        <v>0</v>
      </c>
      <c r="I11" s="20">
        <v>14.930999999999999</v>
      </c>
      <c r="J11" s="20">
        <v>14.522</v>
      </c>
      <c r="K11" s="23">
        <v>14.930999999999999</v>
      </c>
      <c r="M11" s="33" t="s">
        <v>12</v>
      </c>
      <c r="N11" s="14" t="str">
        <v>Oprechtice</v>
      </c>
      <c r="O11" s="14">
        <v>0</v>
      </c>
      <c r="P11" s="14" t="str">
        <v>MSL</v>
      </c>
      <c r="Q11" s="33" t="str">
        <v>M</v>
      </c>
      <c r="R11" s="14" t="str">
        <v xml:space="preserve">Oprechtice </v>
      </c>
      <c r="S11" s="33">
        <v>0</v>
      </c>
      <c r="T11" s="33">
        <v>14.930999999999999</v>
      </c>
      <c r="U11" s="33">
        <v>14.522</v>
      </c>
      <c r="V11" s="33">
        <v>14.930999999999999</v>
      </c>
    </row>
    <row r="12" spans="1:22" s="10" customFormat="1" ht="24.95" customHeight="1">
      <c r="A12" s="16" t="s">
        <v>13</v>
      </c>
      <c r="B12" s="14" t="str">
        <v>47.</v>
      </c>
      <c r="C12" s="14" t="str">
        <v>Dolní Líštná</v>
      </c>
      <c r="D12" s="14">
        <v>0</v>
      </c>
      <c r="E12" s="20" t="str">
        <v>MSL</v>
      </c>
      <c r="F12" s="20" t="str">
        <v>M</v>
      </c>
      <c r="G12" s="19" t="str">
        <v xml:space="preserve">Dolní Líštná </v>
      </c>
      <c r="H12" s="20">
        <v>0</v>
      </c>
      <c r="I12" s="20">
        <v>14.545</v>
      </c>
      <c r="J12" s="20">
        <v>14.936999999999999</v>
      </c>
      <c r="K12" s="23">
        <v>14.936999999999999</v>
      </c>
      <c r="M12" s="33" t="s">
        <v>13</v>
      </c>
      <c r="N12" s="14" t="str">
        <v>Dolní Líštná</v>
      </c>
      <c r="O12" s="14">
        <v>0</v>
      </c>
      <c r="P12" s="14" t="str">
        <v>MSL</v>
      </c>
      <c r="Q12" s="33" t="str">
        <v>M</v>
      </c>
      <c r="R12" s="14" t="str">
        <v xml:space="preserve">Dolní Líštná </v>
      </c>
      <c r="S12" s="33">
        <v>0</v>
      </c>
      <c r="T12" s="33">
        <v>14.545</v>
      </c>
      <c r="U12" s="33">
        <v>14.936999999999999</v>
      </c>
      <c r="V12" s="33">
        <v>14.936999999999999</v>
      </c>
    </row>
    <row r="13" spans="1:22" s="10" customFormat="1" ht="24.95" customHeight="1">
      <c r="A13" s="16" t="s">
        <v>14</v>
      </c>
      <c r="B13" s="14" t="str">
        <v>62.</v>
      </c>
      <c r="C13" s="14">
        <v>0</v>
      </c>
      <c r="D13" s="14" t="str">
        <v>Podhradní Lhota</v>
      </c>
      <c r="E13" s="20" t="str">
        <v/>
      </c>
      <c r="F13" s="20" t="str">
        <v>M</v>
      </c>
      <c r="G13" s="19" t="str">
        <v xml:space="preserve"> Podhradní Lhota</v>
      </c>
      <c r="H13" s="20">
        <v>1</v>
      </c>
      <c r="I13" s="20">
        <v>14.205</v>
      </c>
      <c r="J13" s="20">
        <v>15.058999999999999</v>
      </c>
      <c r="K13" s="23">
        <v>15.058999999999999</v>
      </c>
      <c r="M13" s="33" t="s">
        <v>14</v>
      </c>
      <c r="N13" s="14" t="str">
        <v>Petřvaldík</v>
      </c>
      <c r="O13" s="14">
        <v>0</v>
      </c>
      <c r="P13" s="14" t="str">
        <v>MSL</v>
      </c>
      <c r="Q13" s="33" t="str">
        <v>M</v>
      </c>
      <c r="R13" s="14" t="str">
        <v xml:space="preserve">Petřvaldík </v>
      </c>
      <c r="S13" s="33">
        <v>0</v>
      </c>
      <c r="T13" s="33">
        <v>15.077999999999999</v>
      </c>
      <c r="U13" s="33">
        <v>14.715999999999999</v>
      </c>
      <c r="V13" s="33">
        <v>15.077999999999999</v>
      </c>
    </row>
    <row r="14" spans="1:22" s="10" customFormat="1" ht="24.95" customHeight="1">
      <c r="A14" s="16" t="s">
        <v>15</v>
      </c>
      <c r="B14" s="14" t="str">
        <v>11.</v>
      </c>
      <c r="C14" s="14" t="str">
        <v>Petřvaldík</v>
      </c>
      <c r="D14" s="14">
        <v>0</v>
      </c>
      <c r="E14" s="20" t="str">
        <v>MSL</v>
      </c>
      <c r="F14" s="20" t="str">
        <v>M</v>
      </c>
      <c r="G14" s="19" t="str">
        <v xml:space="preserve">Petřvaldík </v>
      </c>
      <c r="H14" s="20">
        <v>0</v>
      </c>
      <c r="I14" s="20">
        <v>15.077999999999999</v>
      </c>
      <c r="J14" s="20">
        <v>14.715999999999999</v>
      </c>
      <c r="K14" s="23">
        <v>15.077999999999999</v>
      </c>
      <c r="M14" s="33" t="s">
        <v>15</v>
      </c>
      <c r="N14" s="14" t="str">
        <v>Hájov</v>
      </c>
      <c r="O14" s="14">
        <v>0</v>
      </c>
      <c r="P14" s="14" t="str">
        <v>MSL</v>
      </c>
      <c r="Q14" s="33" t="str">
        <v>M</v>
      </c>
      <c r="R14" s="14" t="str">
        <v xml:space="preserve">Hájov </v>
      </c>
      <c r="S14" s="33">
        <v>0</v>
      </c>
      <c r="T14" s="33">
        <v>15.183999999999999</v>
      </c>
      <c r="U14" s="33">
        <v>14.332000000000001</v>
      </c>
      <c r="V14" s="33">
        <v>15.183999999999999</v>
      </c>
    </row>
    <row r="15" spans="1:22" s="10" customFormat="1" ht="24.95" customHeight="1">
      <c r="A15" s="16" t="s">
        <v>16</v>
      </c>
      <c r="B15" s="14" t="str">
        <v>31.</v>
      </c>
      <c r="C15" s="14">
        <v>0</v>
      </c>
      <c r="D15" s="14" t="str">
        <v>Hájov B</v>
      </c>
      <c r="E15" s="20" t="str">
        <v/>
      </c>
      <c r="F15" s="20" t="str">
        <v>M</v>
      </c>
      <c r="G15" s="19" t="str">
        <v xml:space="preserve"> Hájov B</v>
      </c>
      <c r="H15" s="20">
        <v>1</v>
      </c>
      <c r="I15" s="20">
        <v>14.648999999999999</v>
      </c>
      <c r="J15" s="20">
        <v>15.15</v>
      </c>
      <c r="K15" s="23">
        <v>15.15</v>
      </c>
      <c r="M15" s="33" t="s">
        <v>16</v>
      </c>
      <c r="N15" s="14" t="str">
        <v>Kozlovice</v>
      </c>
      <c r="O15" s="14">
        <v>0</v>
      </c>
      <c r="P15" s="14" t="str">
        <v>MSL</v>
      </c>
      <c r="Q15" s="33" t="str">
        <v>M</v>
      </c>
      <c r="R15" s="14" t="str">
        <v xml:space="preserve">Kozlovice </v>
      </c>
      <c r="S15" s="33">
        <v>0</v>
      </c>
      <c r="T15" s="33">
        <v>15.292</v>
      </c>
      <c r="U15" s="33">
        <v>15.388</v>
      </c>
      <c r="V15" s="33">
        <v>15.388</v>
      </c>
    </row>
    <row r="16" spans="1:22" s="10" customFormat="1" ht="24.95" customHeight="1">
      <c r="A16" s="16" t="s">
        <v>17</v>
      </c>
      <c r="B16" s="14" t="str">
        <v>24.</v>
      </c>
      <c r="C16" s="14" t="str">
        <v>Hájov</v>
      </c>
      <c r="D16" s="14">
        <v>0</v>
      </c>
      <c r="E16" s="20" t="str">
        <v>MSL</v>
      </c>
      <c r="F16" s="20" t="str">
        <v>M</v>
      </c>
      <c r="G16" s="19" t="str">
        <v xml:space="preserve">Hájov </v>
      </c>
      <c r="H16" s="20">
        <v>0</v>
      </c>
      <c r="I16" s="20">
        <v>15.183999999999999</v>
      </c>
      <c r="J16" s="20">
        <v>14.332000000000001</v>
      </c>
      <c r="K16" s="23">
        <v>15.183999999999999</v>
      </c>
      <c r="M16" s="33" t="s">
        <v>17</v>
      </c>
      <c r="N16" s="14" t="str">
        <v>Košatka</v>
      </c>
      <c r="O16" s="14">
        <v>0</v>
      </c>
      <c r="P16" s="14" t="str">
        <v>MSL</v>
      </c>
      <c r="Q16" s="33" t="str">
        <v>M</v>
      </c>
      <c r="R16" s="14" t="str">
        <v xml:space="preserve">Košatka </v>
      </c>
      <c r="S16" s="33">
        <v>0</v>
      </c>
      <c r="T16" s="33">
        <v>15.641</v>
      </c>
      <c r="U16" s="33">
        <v>15.664999999999999</v>
      </c>
      <c r="V16" s="33">
        <v>15.664999999999999</v>
      </c>
    </row>
    <row r="17" spans="1:22" s="10" customFormat="1" ht="24.95" customHeight="1">
      <c r="A17" s="16" t="s">
        <v>18</v>
      </c>
      <c r="B17" s="14" t="str">
        <v>64.</v>
      </c>
      <c r="C17" s="14" t="str">
        <v>Kozlovice</v>
      </c>
      <c r="D17" s="14">
        <v>0</v>
      </c>
      <c r="E17" s="20" t="str">
        <v>MSL</v>
      </c>
      <c r="F17" s="20" t="str">
        <v>M</v>
      </c>
      <c r="G17" s="19" t="str">
        <v xml:space="preserve">Kozlovice </v>
      </c>
      <c r="H17" s="20">
        <v>0</v>
      </c>
      <c r="I17" s="20">
        <v>15.292</v>
      </c>
      <c r="J17" s="20">
        <v>15.388</v>
      </c>
      <c r="K17" s="23">
        <v>15.388</v>
      </c>
      <c r="M17" s="33" t="s">
        <v>18</v>
      </c>
      <c r="N17" s="14" t="str">
        <v>Mošnov</v>
      </c>
      <c r="O17" s="14">
        <v>0</v>
      </c>
      <c r="P17" s="14" t="str">
        <v>MSL</v>
      </c>
      <c r="Q17" s="33" t="str">
        <v>M</v>
      </c>
      <c r="R17" s="14" t="str">
        <v xml:space="preserve">Mošnov </v>
      </c>
      <c r="S17" s="33">
        <v>0</v>
      </c>
      <c r="T17" s="33">
        <v>15.946</v>
      </c>
      <c r="U17" s="33">
        <v>15.519</v>
      </c>
      <c r="V17" s="33">
        <v>15.946</v>
      </c>
    </row>
    <row r="18" spans="1:22" s="10" customFormat="1" ht="24.95" customHeight="1">
      <c r="A18" s="16" t="s">
        <v>19</v>
      </c>
      <c r="B18" s="14" t="str">
        <v>29.</v>
      </c>
      <c r="C18" s="14">
        <v>0</v>
      </c>
      <c r="D18" s="14" t="str">
        <v>Metylovice B</v>
      </c>
      <c r="E18" s="20" t="str">
        <v/>
      </c>
      <c r="F18" s="20" t="str">
        <v>M</v>
      </c>
      <c r="G18" s="19" t="str">
        <v xml:space="preserve"> Metylovice B</v>
      </c>
      <c r="H18" s="20">
        <v>1</v>
      </c>
      <c r="I18" s="20">
        <v>15.481</v>
      </c>
      <c r="J18" s="20">
        <v>15.192</v>
      </c>
      <c r="K18" s="23">
        <v>15.481</v>
      </c>
      <c r="M18" s="33" t="s">
        <v>19</v>
      </c>
      <c r="N18" s="14" t="str">
        <v>Brušperk B</v>
      </c>
      <c r="O18" s="14">
        <v>0</v>
      </c>
      <c r="P18" s="14" t="str">
        <v>MSL</v>
      </c>
      <c r="Q18" s="33" t="str">
        <v>M</v>
      </c>
      <c r="R18" s="14" t="str">
        <v xml:space="preserve">Brušperk B </v>
      </c>
      <c r="S18" s="33">
        <v>0</v>
      </c>
      <c r="T18" s="33">
        <v>16.689</v>
      </c>
      <c r="U18" s="33">
        <v>16.922000000000001</v>
      </c>
      <c r="V18" s="33">
        <v>16.922000000000001</v>
      </c>
    </row>
    <row r="19" spans="1:22" s="10" customFormat="1" ht="24.95" customHeight="1">
      <c r="A19" s="16" t="s">
        <v>20</v>
      </c>
      <c r="B19" s="14" t="str">
        <v>5.</v>
      </c>
      <c r="C19" s="14">
        <v>0</v>
      </c>
      <c r="D19" s="14" t="str">
        <v>Stanislavice</v>
      </c>
      <c r="E19" s="20" t="str">
        <v/>
      </c>
      <c r="F19" s="20" t="str">
        <v>M</v>
      </c>
      <c r="G19" s="19" t="str">
        <v xml:space="preserve"> Stanislavice</v>
      </c>
      <c r="H19" s="20">
        <v>1</v>
      </c>
      <c r="I19" s="20">
        <v>15.398</v>
      </c>
      <c r="J19" s="20">
        <v>15.555</v>
      </c>
      <c r="K19" s="23">
        <v>15.555</v>
      </c>
      <c r="M19" s="33" t="s">
        <v>20</v>
      </c>
      <c r="N19" s="14" t="str">
        <v>Metylovice</v>
      </c>
      <c r="O19" s="14">
        <v>0</v>
      </c>
      <c r="P19" s="14" t="str">
        <v>MSL</v>
      </c>
      <c r="Q19" s="33" t="str">
        <v>M</v>
      </c>
      <c r="R19" s="14" t="str">
        <v xml:space="preserve">Metylovice </v>
      </c>
      <c r="S19" s="33">
        <v>0</v>
      </c>
      <c r="T19" s="33">
        <v>17.521999999999998</v>
      </c>
      <c r="U19" s="33">
        <v>16.608000000000001</v>
      </c>
      <c r="V19" s="33">
        <v>17.521999999999998</v>
      </c>
    </row>
    <row r="20" spans="1:22" s="10" customFormat="1" ht="24.95" customHeight="1">
      <c r="A20" s="16" t="s">
        <v>21</v>
      </c>
      <c r="B20" s="14" t="str">
        <v>65.</v>
      </c>
      <c r="C20" s="14">
        <v>0</v>
      </c>
      <c r="D20" s="14" t="str">
        <v>Starý Jičín</v>
      </c>
      <c r="E20" s="20" t="str">
        <v/>
      </c>
      <c r="F20" s="20" t="str">
        <v>M</v>
      </c>
      <c r="G20" s="19" t="str">
        <v xml:space="preserve"> Starý Jičín</v>
      </c>
      <c r="H20" s="20">
        <v>0</v>
      </c>
      <c r="I20" s="20">
        <v>15.612</v>
      </c>
      <c r="J20" s="20">
        <v>15.291</v>
      </c>
      <c r="K20" s="23">
        <v>15.612</v>
      </c>
      <c r="M20" s="33" t="s">
        <v>21</v>
      </c>
      <c r="N20" s="14" t="str">
        <v>Bruzovice</v>
      </c>
      <c r="O20" s="14">
        <v>0</v>
      </c>
      <c r="P20" s="14" t="str">
        <v>MSL</v>
      </c>
      <c r="Q20" s="33" t="str">
        <v>M</v>
      </c>
      <c r="R20" s="14" t="str">
        <v xml:space="preserve">Bruzovice </v>
      </c>
      <c r="S20" s="33">
        <v>1</v>
      </c>
      <c r="T20" s="33">
        <v>18.056999999999999</v>
      </c>
      <c r="U20" s="33">
        <v>17.599</v>
      </c>
      <c r="V20" s="33">
        <v>18.056999999999999</v>
      </c>
    </row>
    <row r="21" spans="1:22" s="10" customFormat="1" ht="24.95" customHeight="1">
      <c r="A21" s="16" t="s">
        <v>22</v>
      </c>
      <c r="B21" s="14" t="str">
        <v>59.</v>
      </c>
      <c r="C21" s="14" t="str">
        <v>Košatka</v>
      </c>
      <c r="D21" s="14">
        <v>0</v>
      </c>
      <c r="E21" s="20" t="str">
        <v>MSL</v>
      </c>
      <c r="F21" s="20" t="str">
        <v>M</v>
      </c>
      <c r="G21" s="19" t="str">
        <v xml:space="preserve">Košatka </v>
      </c>
      <c r="H21" s="20">
        <v>0</v>
      </c>
      <c r="I21" s="20">
        <v>15.641</v>
      </c>
      <c r="J21" s="20">
        <v>15.664999999999999</v>
      </c>
      <c r="K21" s="23">
        <v>15.664999999999999</v>
      </c>
      <c r="M21" s="33" t="s">
        <v>22</v>
      </c>
      <c r="N21" s="14" t="str">
        <v>Fryčovice</v>
      </c>
      <c r="O21" s="14">
        <v>0</v>
      </c>
      <c r="P21" s="14" t="str">
        <v>MSL</v>
      </c>
      <c r="Q21" s="33" t="str">
        <v>M</v>
      </c>
      <c r="R21" s="14" t="str">
        <v xml:space="preserve">Fryčovice </v>
      </c>
      <c r="S21" s="33">
        <v>0</v>
      </c>
      <c r="T21" s="33">
        <v>19.614999999999998</v>
      </c>
      <c r="U21" s="33">
        <v>19.064</v>
      </c>
      <c r="V21" s="33">
        <v>19.614999999999998</v>
      </c>
    </row>
    <row r="22" spans="1:22" s="10" customFormat="1" ht="24.95" customHeight="1">
      <c r="A22" s="16" t="s">
        <v>23</v>
      </c>
      <c r="B22" s="14" t="str">
        <v>49.</v>
      </c>
      <c r="C22" s="14">
        <v>0</v>
      </c>
      <c r="D22" s="14" t="str">
        <v>Klimkovice</v>
      </c>
      <c r="E22" s="20" t="str">
        <v/>
      </c>
      <c r="F22" s="20" t="str">
        <v>M</v>
      </c>
      <c r="G22" s="19" t="str">
        <v xml:space="preserve"> Klimkovice</v>
      </c>
      <c r="H22" s="20">
        <v>1</v>
      </c>
      <c r="I22" s="20">
        <v>15.923</v>
      </c>
      <c r="J22" s="20">
        <v>15.8</v>
      </c>
      <c r="K22" s="23">
        <v>15.923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5" customHeight="1">
      <c r="A23" s="16" t="s">
        <v>24</v>
      </c>
      <c r="B23" s="14" t="str">
        <v>27.</v>
      </c>
      <c r="C23" s="14" t="str">
        <v>Mošnov</v>
      </c>
      <c r="D23" s="14">
        <v>0</v>
      </c>
      <c r="E23" s="20" t="str">
        <v>MSL</v>
      </c>
      <c r="F23" s="20" t="str">
        <v>M</v>
      </c>
      <c r="G23" s="19" t="str">
        <v xml:space="preserve">Mošnov </v>
      </c>
      <c r="H23" s="20">
        <v>0</v>
      </c>
      <c r="I23" s="20">
        <v>15.946</v>
      </c>
      <c r="J23" s="20">
        <v>15.519</v>
      </c>
      <c r="K23" s="23">
        <v>15.946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5" customHeight="1">
      <c r="A24" s="16" t="s">
        <v>25</v>
      </c>
      <c r="B24" s="14" t="str">
        <v>61.</v>
      </c>
      <c r="C24" s="14">
        <v>0</v>
      </c>
      <c r="D24" s="14" t="str">
        <v>Dolní Tošanovice</v>
      </c>
      <c r="E24" s="20" t="str">
        <v/>
      </c>
      <c r="F24" s="20" t="str">
        <v>M</v>
      </c>
      <c r="G24" s="19" t="str">
        <v xml:space="preserve"> Dolní Tošanovice</v>
      </c>
      <c r="H24" s="20">
        <v>0</v>
      </c>
      <c r="I24" s="20">
        <v>16.367000000000001</v>
      </c>
      <c r="J24" s="20">
        <v>16.462</v>
      </c>
      <c r="K24" s="23">
        <v>16.462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5" customHeight="1">
      <c r="A25" s="16" t="s">
        <v>26</v>
      </c>
      <c r="B25" s="14" t="str">
        <v>53.</v>
      </c>
      <c r="C25" s="14">
        <v>0</v>
      </c>
      <c r="D25" s="14" t="str">
        <v>Mniší</v>
      </c>
      <c r="E25" s="20" t="str">
        <v/>
      </c>
      <c r="F25" s="20" t="str">
        <v>M</v>
      </c>
      <c r="G25" s="19" t="str">
        <v xml:space="preserve"> Mniší</v>
      </c>
      <c r="H25" s="20">
        <v>1</v>
      </c>
      <c r="I25" s="20">
        <v>16.489999999999998</v>
      </c>
      <c r="J25" s="20">
        <v>16.123000000000001</v>
      </c>
      <c r="K25" s="23">
        <v>16.489999999999998</v>
      </c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5" customHeight="1">
      <c r="A26" s="16" t="s">
        <v>27</v>
      </c>
      <c r="B26" s="14" t="str">
        <v>8.</v>
      </c>
      <c r="C26" s="14">
        <v>0</v>
      </c>
      <c r="D26" s="14" t="str">
        <v>Dolní Lomná</v>
      </c>
      <c r="E26" s="20" t="str">
        <v/>
      </c>
      <c r="F26" s="20" t="str">
        <v>M</v>
      </c>
      <c r="G26" s="19" t="str">
        <v xml:space="preserve"> Dolní Lomná</v>
      </c>
      <c r="H26" s="20">
        <v>1</v>
      </c>
      <c r="I26" s="20">
        <v>16.648</v>
      </c>
      <c r="J26" s="20">
        <v>16.725999999999999</v>
      </c>
      <c r="K26" s="23">
        <v>16.725999999999999</v>
      </c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5" customHeight="1">
      <c r="A27" s="16" t="s">
        <v>28</v>
      </c>
      <c r="B27" s="14" t="str">
        <v>34.</v>
      </c>
      <c r="C27" s="14" t="str">
        <v>Brušperk B</v>
      </c>
      <c r="D27" s="14">
        <v>0</v>
      </c>
      <c r="E27" s="20" t="str">
        <v>MSL</v>
      </c>
      <c r="F27" s="20" t="str">
        <v>M</v>
      </c>
      <c r="G27" s="19" t="str">
        <v xml:space="preserve">Brušperk B </v>
      </c>
      <c r="H27" s="20">
        <v>0</v>
      </c>
      <c r="I27" s="20">
        <v>16.689</v>
      </c>
      <c r="J27" s="20">
        <v>16.922000000000001</v>
      </c>
      <c r="K27" s="23">
        <v>16.922000000000001</v>
      </c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5" customHeight="1">
      <c r="A28" s="16" t="s">
        <v>29</v>
      </c>
      <c r="B28" s="14" t="str">
        <v>1.</v>
      </c>
      <c r="C28" s="14" t="str">
        <v>Metylovice</v>
      </c>
      <c r="D28" s="14">
        <v>0</v>
      </c>
      <c r="E28" s="20" t="str">
        <v>MSL</v>
      </c>
      <c r="F28" s="20" t="str">
        <v>M</v>
      </c>
      <c r="G28" s="19" t="str">
        <v xml:space="preserve">Metylovice </v>
      </c>
      <c r="H28" s="20">
        <v>0</v>
      </c>
      <c r="I28" s="20">
        <v>17.521999999999998</v>
      </c>
      <c r="J28" s="20">
        <v>16.608000000000001</v>
      </c>
      <c r="K28" s="23">
        <v>17.521999999999998</v>
      </c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5" customHeight="1">
      <c r="A29" s="16" t="s">
        <v>30</v>
      </c>
      <c r="B29" s="14" t="str">
        <v>19.</v>
      </c>
      <c r="C29" s="14">
        <v>0</v>
      </c>
      <c r="D29" s="14" t="str">
        <v>Nová Ves</v>
      </c>
      <c r="E29" s="20" t="str">
        <v/>
      </c>
      <c r="F29" s="20" t="str">
        <v>M</v>
      </c>
      <c r="G29" s="19" t="str">
        <v xml:space="preserve"> Nová Ves</v>
      </c>
      <c r="H29" s="20">
        <v>1</v>
      </c>
      <c r="I29" s="20">
        <v>17.739999999999998</v>
      </c>
      <c r="J29" s="20">
        <v>17.786999999999999</v>
      </c>
      <c r="K29" s="23">
        <v>17.786999999999999</v>
      </c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5" customHeight="1">
      <c r="A30" s="16" t="s">
        <v>31</v>
      </c>
      <c r="B30" s="14" t="str">
        <v>2.</v>
      </c>
      <c r="C30" s="14" t="str">
        <v>Bruzovice</v>
      </c>
      <c r="D30" s="14">
        <v>0</v>
      </c>
      <c r="E30" s="20" t="str">
        <v>MSL</v>
      </c>
      <c r="F30" s="20" t="str">
        <v>M</v>
      </c>
      <c r="G30" s="19" t="str">
        <v xml:space="preserve">Bruzovice </v>
      </c>
      <c r="H30" s="20">
        <v>1</v>
      </c>
      <c r="I30" s="20">
        <v>18.056999999999999</v>
      </c>
      <c r="J30" s="20">
        <v>17.599</v>
      </c>
      <c r="K30" s="23">
        <v>18.056999999999999</v>
      </c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5" customHeight="1">
      <c r="A31" s="16" t="s">
        <v>32</v>
      </c>
      <c r="B31" s="14" t="str">
        <v>22.</v>
      </c>
      <c r="C31" s="14" t="str">
        <v>Fryčovice</v>
      </c>
      <c r="D31" s="14">
        <v>0</v>
      </c>
      <c r="E31" s="20" t="str">
        <v>MSL</v>
      </c>
      <c r="F31" s="20" t="str">
        <v>M</v>
      </c>
      <c r="G31" s="19" t="str">
        <v xml:space="preserve">Fryčovice </v>
      </c>
      <c r="H31" s="20">
        <v>0</v>
      </c>
      <c r="I31" s="20">
        <v>19.614999999999998</v>
      </c>
      <c r="J31" s="20">
        <v>19.064</v>
      </c>
      <c r="K31" s="23">
        <v>19.614999999999998</v>
      </c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5" customHeight="1">
      <c r="A32" s="16" t="s">
        <v>33</v>
      </c>
      <c r="B32" s="14" t="str">
        <v>10.</v>
      </c>
      <c r="C32" s="14">
        <v>0</v>
      </c>
      <c r="D32" s="14" t="str">
        <v>Svinov</v>
      </c>
      <c r="E32" s="20" t="str">
        <v/>
      </c>
      <c r="F32" s="20" t="str">
        <v>M</v>
      </c>
      <c r="G32" s="19" t="str">
        <v xml:space="preserve"> Svinov</v>
      </c>
      <c r="H32" s="20">
        <v>0</v>
      </c>
      <c r="I32" s="20" t="str">
        <v>N</v>
      </c>
      <c r="J32" s="20" t="str">
        <v>N</v>
      </c>
      <c r="K32" s="23" t="str">
        <v>N</v>
      </c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5" customHeight="1" thickBot="1">
      <c r="A33" s="16" t="s">
        <v>34</v>
      </c>
      <c r="B33" s="14" t="str">
        <v>60.</v>
      </c>
      <c r="C33" s="14">
        <v>0</v>
      </c>
      <c r="D33" s="14" t="str">
        <v>Vlčovice</v>
      </c>
      <c r="E33" s="20" t="str">
        <v/>
      </c>
      <c r="F33" s="20" t="str">
        <v>M</v>
      </c>
      <c r="G33" s="19" t="str">
        <v xml:space="preserve"> Vlčovice</v>
      </c>
      <c r="H33" s="20">
        <v>1</v>
      </c>
      <c r="I33" s="20">
        <v>15.927</v>
      </c>
      <c r="J33" s="20" t="str">
        <v>N</v>
      </c>
      <c r="K33" s="23" t="str">
        <v>N</v>
      </c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5" customHeight="1">
      <c r="A34" s="16" t="s">
        <v>35</v>
      </c>
      <c r="B34" s="14" t="str">
        <v>68.</v>
      </c>
      <c r="C34" s="14">
        <v>0</v>
      </c>
      <c r="D34" s="14" t="str">
        <v>Krásná-Mohelnice</v>
      </c>
      <c r="E34" s="20" t="str">
        <v/>
      </c>
      <c r="F34" s="20" t="str">
        <v>M</v>
      </c>
      <c r="G34" s="19" t="str">
        <v xml:space="preserve"> Krásná-Mohelnice</v>
      </c>
      <c r="H34" s="20">
        <v>0</v>
      </c>
      <c r="I34" s="20" t="str">
        <v>N</v>
      </c>
      <c r="J34" s="20">
        <v>15.744999999999999</v>
      </c>
      <c r="K34" s="23" t="str">
        <v>N</v>
      </c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zoomScale="70" zoomScaleNormal="70" workbookViewId="0">
      <selection activeCell="E19" sqref="E19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9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138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Metylovice</v>
      </c>
      <c r="C2" s="106"/>
      <c r="D2" s="106"/>
      <c r="E2" s="106"/>
      <c r="F2" s="106"/>
      <c r="G2" s="106"/>
      <c r="H2" s="106">
        <f>'Startovní listina'!G2</f>
        <v>46207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35" t="str" cm="1">
        <f t="array" ref="B4:K20">_xlfn._xlws.SORT(_xlfn._xlws.FILTER('Startovní listina'!A4:J1002, 'Startovní listina'!E4:E1002="Ž"), 10, 1)</f>
        <v>41.</v>
      </c>
      <c r="C4" s="88" t="str">
        <v>Tísek</v>
      </c>
      <c r="D4" s="88">
        <v>0</v>
      </c>
      <c r="E4" s="89" t="str">
        <v>MSL</v>
      </c>
      <c r="F4" s="89" t="str">
        <v>Ž</v>
      </c>
      <c r="G4" s="90" t="str">
        <v xml:space="preserve">Tísek </v>
      </c>
      <c r="H4" s="89">
        <v>1</v>
      </c>
      <c r="I4" s="89">
        <v>16.021999999999998</v>
      </c>
      <c r="J4" s="89">
        <v>16.43</v>
      </c>
      <c r="K4" s="91">
        <v>16.43</v>
      </c>
      <c r="M4" s="38" t="s">
        <v>5</v>
      </c>
      <c r="N4" s="35" t="str" cm="1">
        <f t="array" ref="N4:V15">_xlfn._xlws.SORT(_xlfn._xlws.FILTER(C4:K1001, E4:E1001="MSL"), 9, 1)</f>
        <v>Tísek</v>
      </c>
      <c r="O4" s="35">
        <v>0</v>
      </c>
      <c r="P4" s="35" t="str">
        <v>MSL</v>
      </c>
      <c r="Q4" s="38" t="str">
        <v>Ž</v>
      </c>
      <c r="R4" s="35" t="str">
        <v xml:space="preserve">Tísek </v>
      </c>
      <c r="S4" s="38">
        <v>1</v>
      </c>
      <c r="T4" s="38">
        <v>16.021999999999998</v>
      </c>
      <c r="U4" s="38">
        <v>16.43</v>
      </c>
      <c r="V4" s="38">
        <v>16.43</v>
      </c>
    </row>
    <row r="5" spans="1:22" s="10" customFormat="1" ht="24.95" customHeight="1">
      <c r="A5" s="16" t="s">
        <v>6</v>
      </c>
      <c r="B5" s="92" t="str">
        <v>3.</v>
      </c>
      <c r="C5" s="93" t="str">
        <v>Brušperk</v>
      </c>
      <c r="D5" s="93">
        <v>0</v>
      </c>
      <c r="E5" s="94" t="str">
        <v>MSL</v>
      </c>
      <c r="F5" s="94" t="str">
        <v>Ž</v>
      </c>
      <c r="G5" s="95" t="str">
        <v xml:space="preserve">Brušperk </v>
      </c>
      <c r="H5" s="94">
        <v>0</v>
      </c>
      <c r="I5" s="94">
        <v>16.241</v>
      </c>
      <c r="J5" s="94">
        <v>16.545999999999999</v>
      </c>
      <c r="K5" s="94">
        <v>16.545999999999999</v>
      </c>
      <c r="M5" s="39" t="s">
        <v>6</v>
      </c>
      <c r="N5" s="36" t="str">
        <v>Brušperk</v>
      </c>
      <c r="O5" s="36">
        <v>0</v>
      </c>
      <c r="P5" s="36" t="str">
        <v>MSL</v>
      </c>
      <c r="Q5" s="39" t="str">
        <v>Ž</v>
      </c>
      <c r="R5" s="36" t="str">
        <v xml:space="preserve">Brušperk </v>
      </c>
      <c r="S5" s="39">
        <v>0</v>
      </c>
      <c r="T5" s="39">
        <v>16.241</v>
      </c>
      <c r="U5" s="39">
        <v>16.545999999999999</v>
      </c>
      <c r="V5" s="39">
        <v>16.545999999999999</v>
      </c>
    </row>
    <row r="6" spans="1:22" s="10" customFormat="1" ht="24.95" customHeight="1">
      <c r="A6" s="16" t="s">
        <v>7</v>
      </c>
      <c r="B6" s="93" t="str">
        <v>12.</v>
      </c>
      <c r="C6" s="93" t="str">
        <v>Bartovice</v>
      </c>
      <c r="D6" s="93">
        <v>0</v>
      </c>
      <c r="E6" s="94" t="str">
        <v>MSL</v>
      </c>
      <c r="F6" s="94" t="str">
        <v>Ž</v>
      </c>
      <c r="G6" s="95" t="str">
        <v xml:space="preserve">Bartovice </v>
      </c>
      <c r="H6" s="94">
        <v>0</v>
      </c>
      <c r="I6" s="94">
        <v>16.033000000000001</v>
      </c>
      <c r="J6" s="94">
        <v>16.597999999999999</v>
      </c>
      <c r="K6" s="94">
        <v>16.597999999999999</v>
      </c>
      <c r="M6" s="39" t="s">
        <v>7</v>
      </c>
      <c r="N6" s="36" t="str">
        <v>Bartovice</v>
      </c>
      <c r="O6" s="36">
        <v>0</v>
      </c>
      <c r="P6" s="36" t="str">
        <v>MSL</v>
      </c>
      <c r="Q6" s="39" t="str">
        <v>Ž</v>
      </c>
      <c r="R6" s="36" t="str">
        <v xml:space="preserve">Bartovice </v>
      </c>
      <c r="S6" s="39">
        <v>0</v>
      </c>
      <c r="T6" s="39">
        <v>16.033000000000001</v>
      </c>
      <c r="U6" s="39">
        <v>16.597999999999999</v>
      </c>
      <c r="V6" s="39">
        <v>16.597999999999999</v>
      </c>
    </row>
    <row r="7" spans="1:22" s="10" customFormat="1" ht="24.95" customHeight="1">
      <c r="A7" s="16" t="s">
        <v>8</v>
      </c>
      <c r="B7" s="93" t="str">
        <v>58.</v>
      </c>
      <c r="C7" s="93" t="str">
        <v>Proskovice</v>
      </c>
      <c r="D7" s="93">
        <v>0</v>
      </c>
      <c r="E7" s="94" t="str">
        <v>MSL</v>
      </c>
      <c r="F7" s="94" t="str">
        <v>Ž</v>
      </c>
      <c r="G7" s="95" t="str">
        <v xml:space="preserve">Proskovice </v>
      </c>
      <c r="H7" s="94">
        <v>2</v>
      </c>
      <c r="I7" s="94">
        <v>16.617999999999999</v>
      </c>
      <c r="J7" s="94">
        <v>16.329000000000001</v>
      </c>
      <c r="K7" s="94">
        <v>16.617999999999999</v>
      </c>
      <c r="M7" s="39" t="s">
        <v>8</v>
      </c>
      <c r="N7" s="36" t="str">
        <v>Proskovice</v>
      </c>
      <c r="O7" s="36">
        <v>0</v>
      </c>
      <c r="P7" s="36" t="str">
        <v>MSL</v>
      </c>
      <c r="Q7" s="39" t="str">
        <v>Ž</v>
      </c>
      <c r="R7" s="36" t="str">
        <v xml:space="preserve">Proskovice </v>
      </c>
      <c r="S7" s="39">
        <v>2</v>
      </c>
      <c r="T7" s="39">
        <v>16.617999999999999</v>
      </c>
      <c r="U7" s="39">
        <v>16.329000000000001</v>
      </c>
      <c r="V7" s="39">
        <v>16.617999999999999</v>
      </c>
    </row>
    <row r="8" spans="1:22" s="10" customFormat="1" ht="24.95" customHeight="1">
      <c r="A8" s="16" t="s">
        <v>9</v>
      </c>
      <c r="B8" s="93" t="str">
        <v>4.</v>
      </c>
      <c r="C8" s="93" t="str">
        <v>Metylovice</v>
      </c>
      <c r="D8" s="93">
        <v>0</v>
      </c>
      <c r="E8" s="94" t="str">
        <v>MSL</v>
      </c>
      <c r="F8" s="94" t="str">
        <v>Ž</v>
      </c>
      <c r="G8" s="95" t="str">
        <v xml:space="preserve">Metylovice </v>
      </c>
      <c r="H8" s="94">
        <v>1</v>
      </c>
      <c r="I8" s="94">
        <v>16.91</v>
      </c>
      <c r="J8" s="94">
        <v>16.364999999999998</v>
      </c>
      <c r="K8" s="94">
        <v>16.91</v>
      </c>
      <c r="M8" s="39" t="s">
        <v>9</v>
      </c>
      <c r="N8" s="36" t="str">
        <v>Metylovice</v>
      </c>
      <c r="O8" s="36">
        <v>0</v>
      </c>
      <c r="P8" s="36" t="str">
        <v>MSL</v>
      </c>
      <c r="Q8" s="39" t="str">
        <v>Ž</v>
      </c>
      <c r="R8" s="36" t="str">
        <v xml:space="preserve">Metylovice </v>
      </c>
      <c r="S8" s="39">
        <v>1</v>
      </c>
      <c r="T8" s="39">
        <v>16.91</v>
      </c>
      <c r="U8" s="39">
        <v>16.364999999999998</v>
      </c>
      <c r="V8" s="39">
        <v>16.91</v>
      </c>
    </row>
    <row r="9" spans="1:22" s="10" customFormat="1" ht="24.95" customHeight="1">
      <c r="A9" s="16" t="s">
        <v>10</v>
      </c>
      <c r="B9" s="93" t="str">
        <v>38.</v>
      </c>
      <c r="C9" s="93" t="str">
        <v>Loučka</v>
      </c>
      <c r="D9" s="93">
        <v>0</v>
      </c>
      <c r="E9" s="94" t="str">
        <v>MSL</v>
      </c>
      <c r="F9" s="94" t="str">
        <v>Ž</v>
      </c>
      <c r="G9" s="95" t="str">
        <v xml:space="preserve">Loučka </v>
      </c>
      <c r="H9" s="94">
        <v>0</v>
      </c>
      <c r="I9" s="94">
        <v>16.91</v>
      </c>
      <c r="J9" s="94">
        <v>16.245999999999999</v>
      </c>
      <c r="K9" s="94">
        <v>16.91</v>
      </c>
      <c r="M9" s="39" t="s">
        <v>10</v>
      </c>
      <c r="N9" s="36" t="str">
        <v>Loučka</v>
      </c>
      <c r="O9" s="36">
        <v>0</v>
      </c>
      <c r="P9" s="36" t="str">
        <v>MSL</v>
      </c>
      <c r="Q9" s="39" t="str">
        <v>Ž</v>
      </c>
      <c r="R9" s="36" t="str">
        <v xml:space="preserve">Loučka </v>
      </c>
      <c r="S9" s="39">
        <v>0</v>
      </c>
      <c r="T9" s="39">
        <v>16.91</v>
      </c>
      <c r="U9" s="39">
        <v>16.245999999999999</v>
      </c>
      <c r="V9" s="39">
        <v>16.91</v>
      </c>
    </row>
    <row r="10" spans="1:22" s="10" customFormat="1" ht="24.95" customHeight="1">
      <c r="A10" s="16" t="s">
        <v>11</v>
      </c>
      <c r="B10" s="93" t="str">
        <v>51.</v>
      </c>
      <c r="C10" s="93" t="str">
        <v>Jistebník</v>
      </c>
      <c r="D10" s="93">
        <v>0</v>
      </c>
      <c r="E10" s="94" t="str">
        <v>MSL</v>
      </c>
      <c r="F10" s="94" t="str">
        <v>Ž</v>
      </c>
      <c r="G10" s="95" t="str">
        <v xml:space="preserve">Jistebník </v>
      </c>
      <c r="H10" s="94">
        <v>0</v>
      </c>
      <c r="I10" s="94">
        <v>16.815999999999999</v>
      </c>
      <c r="J10" s="94">
        <v>17.033000000000001</v>
      </c>
      <c r="K10" s="94">
        <v>17.033000000000001</v>
      </c>
      <c r="M10" s="39" t="s">
        <v>11</v>
      </c>
      <c r="N10" s="36" t="str">
        <v>Jistebník</v>
      </c>
      <c r="O10" s="36">
        <v>0</v>
      </c>
      <c r="P10" s="36" t="str">
        <v>MSL</v>
      </c>
      <c r="Q10" s="39" t="str">
        <v>Ž</v>
      </c>
      <c r="R10" s="36" t="str">
        <v xml:space="preserve">Jistebník </v>
      </c>
      <c r="S10" s="39">
        <v>0</v>
      </c>
      <c r="T10" s="39">
        <v>16.815999999999999</v>
      </c>
      <c r="U10" s="39">
        <v>17.033000000000001</v>
      </c>
      <c r="V10" s="39">
        <v>17.033000000000001</v>
      </c>
    </row>
    <row r="11" spans="1:22" s="10" customFormat="1" ht="24.95" customHeight="1">
      <c r="A11" s="16" t="s">
        <v>12</v>
      </c>
      <c r="B11" s="93" t="str">
        <v>21.</v>
      </c>
      <c r="C11" s="93">
        <v>0</v>
      </c>
      <c r="D11" s="93" t="str">
        <v>Metylovice B</v>
      </c>
      <c r="E11" s="94" t="str">
        <v/>
      </c>
      <c r="F11" s="94" t="str">
        <v>Ž</v>
      </c>
      <c r="G11" s="95" t="str">
        <v xml:space="preserve"> Metylovice B</v>
      </c>
      <c r="H11" s="94">
        <v>2</v>
      </c>
      <c r="I11" s="94">
        <v>17.183</v>
      </c>
      <c r="J11" s="94">
        <v>17.427</v>
      </c>
      <c r="K11" s="94">
        <v>17.427</v>
      </c>
      <c r="M11" s="39" t="s">
        <v>12</v>
      </c>
      <c r="N11" s="36" t="str">
        <v>Těrlicko-Hradiště</v>
      </c>
      <c r="O11" s="36">
        <v>0</v>
      </c>
      <c r="P11" s="36" t="str">
        <v>MSL</v>
      </c>
      <c r="Q11" s="39" t="str">
        <v>Ž</v>
      </c>
      <c r="R11" s="36" t="str">
        <v xml:space="preserve">Těrlicko-Hradiště </v>
      </c>
      <c r="S11" s="39">
        <v>0</v>
      </c>
      <c r="T11" s="39">
        <v>18.303000000000001</v>
      </c>
      <c r="U11" s="39">
        <v>17.536000000000001</v>
      </c>
      <c r="V11" s="39">
        <v>18.303000000000001</v>
      </c>
    </row>
    <row r="12" spans="1:22" s="10" customFormat="1" ht="24.95" customHeight="1">
      <c r="A12" s="16" t="s">
        <v>13</v>
      </c>
      <c r="B12" s="93" t="str">
        <v>35.</v>
      </c>
      <c r="C12" s="93">
        <v>0</v>
      </c>
      <c r="D12" s="93" t="str">
        <v>Hájov</v>
      </c>
      <c r="E12" s="94" t="str">
        <v/>
      </c>
      <c r="F12" s="94" t="str">
        <v>Ž</v>
      </c>
      <c r="G12" s="95" t="str">
        <v xml:space="preserve"> Hájov</v>
      </c>
      <c r="H12" s="94">
        <v>0</v>
      </c>
      <c r="I12" s="94">
        <v>17.920000000000002</v>
      </c>
      <c r="J12" s="94">
        <v>17.042000000000002</v>
      </c>
      <c r="K12" s="94">
        <v>17.920000000000002</v>
      </c>
      <c r="M12" s="39" t="s">
        <v>13</v>
      </c>
      <c r="N12" s="36" t="str">
        <v>Oprechtice</v>
      </c>
      <c r="O12" s="36">
        <v>0</v>
      </c>
      <c r="P12" s="36" t="str">
        <v>MSL</v>
      </c>
      <c r="Q12" s="39" t="str">
        <v>Ž</v>
      </c>
      <c r="R12" s="36" t="str">
        <v xml:space="preserve">Oprechtice </v>
      </c>
      <c r="S12" s="39">
        <v>0</v>
      </c>
      <c r="T12" s="39">
        <v>18.355</v>
      </c>
      <c r="U12" s="39">
        <v>19.350000000000001</v>
      </c>
      <c r="V12" s="39">
        <v>19.350000000000001</v>
      </c>
    </row>
    <row r="13" spans="1:22" s="10" customFormat="1" ht="24.95" customHeight="1">
      <c r="A13" s="16" t="s">
        <v>14</v>
      </c>
      <c r="B13" s="93" t="str">
        <v>54.</v>
      </c>
      <c r="C13" s="93" t="str">
        <v>Těrlicko-Hradiště</v>
      </c>
      <c r="D13" s="93">
        <v>0</v>
      </c>
      <c r="E13" s="94" t="str">
        <v>MSL</v>
      </c>
      <c r="F13" s="94" t="str">
        <v>Ž</v>
      </c>
      <c r="G13" s="95" t="str">
        <v xml:space="preserve">Těrlicko-Hradiště </v>
      </c>
      <c r="H13" s="94">
        <v>0</v>
      </c>
      <c r="I13" s="94">
        <v>18.303000000000001</v>
      </c>
      <c r="J13" s="94">
        <v>17.536000000000001</v>
      </c>
      <c r="K13" s="94">
        <v>18.303000000000001</v>
      </c>
      <c r="M13" s="39" t="s">
        <v>14</v>
      </c>
      <c r="N13" s="36" t="str">
        <v>Stará Ves</v>
      </c>
      <c r="O13" s="36">
        <v>0</v>
      </c>
      <c r="P13" s="36" t="str">
        <v>MSL</v>
      </c>
      <c r="Q13" s="39" t="str">
        <v>Ž</v>
      </c>
      <c r="R13" s="36" t="str">
        <v xml:space="preserve">Stará Ves </v>
      </c>
      <c r="S13" s="39">
        <v>0</v>
      </c>
      <c r="T13" s="39">
        <v>19.552</v>
      </c>
      <c r="U13" s="39">
        <v>20.446000000000002</v>
      </c>
      <c r="V13" s="39">
        <v>20.446000000000002</v>
      </c>
    </row>
    <row r="14" spans="1:22" s="10" customFormat="1" ht="24.95" customHeight="1">
      <c r="A14" s="16" t="s">
        <v>15</v>
      </c>
      <c r="B14" s="93" t="str">
        <v>67.</v>
      </c>
      <c r="C14" s="93">
        <v>0</v>
      </c>
      <c r="D14" s="93" t="str">
        <v>Podhradní Lhota</v>
      </c>
      <c r="E14" s="94" t="str">
        <v/>
      </c>
      <c r="F14" s="94" t="str">
        <v>Ž</v>
      </c>
      <c r="G14" s="95" t="str">
        <v xml:space="preserve"> Podhradní Lhota</v>
      </c>
      <c r="H14" s="94">
        <v>1</v>
      </c>
      <c r="I14" s="94">
        <v>18.529</v>
      </c>
      <c r="J14" s="94">
        <v>16.849</v>
      </c>
      <c r="K14" s="94">
        <v>18.529</v>
      </c>
      <c r="M14" s="39" t="s">
        <v>15</v>
      </c>
      <c r="N14" s="36" t="str">
        <v>Petřvaldík</v>
      </c>
      <c r="O14" s="36">
        <v>0</v>
      </c>
      <c r="P14" s="36" t="str">
        <v>MSL</v>
      </c>
      <c r="Q14" s="39" t="str">
        <v>Ž</v>
      </c>
      <c r="R14" s="36" t="str">
        <v xml:space="preserve">Petřvaldík </v>
      </c>
      <c r="S14" s="39">
        <v>0</v>
      </c>
      <c r="T14" s="39">
        <v>17.22</v>
      </c>
      <c r="U14" s="39">
        <v>20.620999999999999</v>
      </c>
      <c r="V14" s="39">
        <v>20.620999999999999</v>
      </c>
    </row>
    <row r="15" spans="1:22" s="10" customFormat="1" ht="24.95" customHeight="1">
      <c r="A15" s="16" t="s">
        <v>16</v>
      </c>
      <c r="B15" s="93" t="str">
        <v>23.</v>
      </c>
      <c r="C15" s="93">
        <v>0</v>
      </c>
      <c r="D15" s="93" t="str">
        <v>Nová Ves</v>
      </c>
      <c r="E15" s="94" t="str">
        <v/>
      </c>
      <c r="F15" s="94" t="str">
        <v>Ž</v>
      </c>
      <c r="G15" s="95" t="str">
        <v xml:space="preserve"> Nová Ves</v>
      </c>
      <c r="H15" s="94">
        <v>0</v>
      </c>
      <c r="I15" s="94">
        <v>18.533000000000001</v>
      </c>
      <c r="J15" s="94">
        <v>18.73</v>
      </c>
      <c r="K15" s="94">
        <v>18.73</v>
      </c>
      <c r="M15" s="39" t="s">
        <v>16</v>
      </c>
      <c r="N15" s="36" t="str">
        <v>Bernartice nad Odrou</v>
      </c>
      <c r="O15" s="36">
        <v>0</v>
      </c>
      <c r="P15" s="36" t="str">
        <v>MSL</v>
      </c>
      <c r="Q15" s="39" t="str">
        <v>Ž</v>
      </c>
      <c r="R15" s="36" t="str">
        <v xml:space="preserve">Bernartice nad Odrou </v>
      </c>
      <c r="S15" s="39">
        <v>0</v>
      </c>
      <c r="T15" s="39">
        <v>25.48</v>
      </c>
      <c r="U15" s="39">
        <v>26.969000000000001</v>
      </c>
      <c r="V15" s="39">
        <v>26.969000000000001</v>
      </c>
    </row>
    <row r="16" spans="1:22" s="10" customFormat="1" ht="24.95" customHeight="1">
      <c r="A16" s="16" t="s">
        <v>17</v>
      </c>
      <c r="B16" s="93" t="str">
        <v>40.</v>
      </c>
      <c r="C16" s="93" t="str">
        <v>Oprechtice</v>
      </c>
      <c r="D16" s="93">
        <v>0</v>
      </c>
      <c r="E16" s="94" t="str">
        <v>MSL</v>
      </c>
      <c r="F16" s="94" t="str">
        <v>Ž</v>
      </c>
      <c r="G16" s="95" t="str">
        <v xml:space="preserve">Oprechtice </v>
      </c>
      <c r="H16" s="94">
        <v>0</v>
      </c>
      <c r="I16" s="94">
        <v>18.355</v>
      </c>
      <c r="J16" s="94">
        <v>19.350000000000001</v>
      </c>
      <c r="K16" s="94">
        <v>19.350000000000001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5" customHeight="1">
      <c r="A17" s="16" t="s">
        <v>18</v>
      </c>
      <c r="B17" s="93" t="str">
        <v>46.</v>
      </c>
      <c r="C17" s="93" t="str">
        <v>Stará Ves</v>
      </c>
      <c r="D17" s="93">
        <v>0</v>
      </c>
      <c r="E17" s="94" t="str">
        <v>MSL</v>
      </c>
      <c r="F17" s="94" t="str">
        <v>Ž</v>
      </c>
      <c r="G17" s="95" t="str">
        <v xml:space="preserve">Stará Ves </v>
      </c>
      <c r="H17" s="94">
        <v>0</v>
      </c>
      <c r="I17" s="94">
        <v>19.552</v>
      </c>
      <c r="J17" s="94">
        <v>20.446000000000002</v>
      </c>
      <c r="K17" s="94">
        <v>20.446000000000002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5" customHeight="1">
      <c r="A18" s="16" t="s">
        <v>19</v>
      </c>
      <c r="B18" s="93" t="str">
        <v>15.</v>
      </c>
      <c r="C18" s="93" t="str">
        <v>Petřvaldík</v>
      </c>
      <c r="D18" s="93">
        <v>0</v>
      </c>
      <c r="E18" s="94" t="str">
        <v>MSL</v>
      </c>
      <c r="F18" s="94" t="str">
        <v>Ž</v>
      </c>
      <c r="G18" s="95" t="str">
        <v xml:space="preserve">Petřvaldík </v>
      </c>
      <c r="H18" s="94">
        <v>0</v>
      </c>
      <c r="I18" s="94">
        <v>17.22</v>
      </c>
      <c r="J18" s="94">
        <v>20.620999999999999</v>
      </c>
      <c r="K18" s="94">
        <v>20.620999999999999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5" customHeight="1">
      <c r="A19" s="16" t="s">
        <v>20</v>
      </c>
      <c r="B19" s="93" t="str">
        <v>42.</v>
      </c>
      <c r="C19" s="93" t="str">
        <v>Bernartice nad Odrou</v>
      </c>
      <c r="D19" s="93">
        <v>0</v>
      </c>
      <c r="E19" s="94" t="str">
        <v>MSL</v>
      </c>
      <c r="F19" s="94" t="str">
        <v>Ž</v>
      </c>
      <c r="G19" s="95" t="str">
        <v xml:space="preserve">Bernartice nad Odrou </v>
      </c>
      <c r="H19" s="94">
        <v>0</v>
      </c>
      <c r="I19" s="94">
        <v>25.48</v>
      </c>
      <c r="J19" s="94">
        <v>26.969000000000001</v>
      </c>
      <c r="K19" s="94">
        <v>26.969000000000001</v>
      </c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5" customHeight="1">
      <c r="A20" s="16" t="s">
        <v>21</v>
      </c>
      <c r="B20" s="93" t="str">
        <v>30.</v>
      </c>
      <c r="C20" s="93">
        <v>0</v>
      </c>
      <c r="D20" s="93" t="str">
        <v>Fryčovice</v>
      </c>
      <c r="E20" s="94" t="str">
        <v/>
      </c>
      <c r="F20" s="94" t="str">
        <v>Ž</v>
      </c>
      <c r="G20" s="95" t="str">
        <v xml:space="preserve"> Fryčovice</v>
      </c>
      <c r="H20" s="94">
        <v>1</v>
      </c>
      <c r="I20" s="94" t="str">
        <v>N</v>
      </c>
      <c r="J20" s="94" t="str">
        <v>N</v>
      </c>
      <c r="K20" s="94" t="str">
        <v>N</v>
      </c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5" customHeight="1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5" customHeight="1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5" customHeight="1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5" customHeight="1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5" customHeight="1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5" customHeight="1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5" customHeight="1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5" customHeight="1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5" customHeight="1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5" customHeight="1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5" customHeight="1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5" customHeight="1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5" customHeight="1" thickBot="1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5" customHeight="1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zoomScale="70" zoomScaleNormal="70" workbookViewId="0">
      <selection activeCell="D17" sqref="D17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Metylovice</v>
      </c>
      <c r="C2" s="106"/>
      <c r="D2" s="106"/>
      <c r="E2" s="106"/>
      <c r="F2" s="106"/>
      <c r="G2" s="106"/>
      <c r="H2" s="106">
        <f>'Startovní listina'!G2</f>
        <v>46207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41" t="str" cm="1">
        <f t="array" ref="B4:K17">_xlfn._xlws.SORT(_xlfn._xlws.FILTER('Startovní listina'!A4:J1002, 'Startovní listina'!E4:E1002="35+"),10, 1)</f>
        <v>33.</v>
      </c>
      <c r="C4" s="41" t="str">
        <v>Mošnov</v>
      </c>
      <c r="D4" s="41">
        <v>0</v>
      </c>
      <c r="E4" s="42" t="str">
        <v>MSL</v>
      </c>
      <c r="F4" s="42" t="str">
        <v>35+</v>
      </c>
      <c r="G4" s="43" t="str">
        <v xml:space="preserve">Mošnov </v>
      </c>
      <c r="H4" s="42">
        <v>0</v>
      </c>
      <c r="I4" s="42">
        <v>15.143000000000001</v>
      </c>
      <c r="J4" s="42">
        <v>14.760999999999999</v>
      </c>
      <c r="K4" s="84">
        <v>15.143000000000001</v>
      </c>
      <c r="M4" s="51" t="s">
        <v>5</v>
      </c>
      <c r="N4" s="41" t="str" cm="1">
        <f t="array" ref="N4:V9">_xlfn._xlws.SORT(_xlfn._xlws.FILTER(C4:K1001, E4:E1001="MSL"), 9, 1)</f>
        <v>Mošnov</v>
      </c>
      <c r="O4" s="41">
        <v>0</v>
      </c>
      <c r="P4" s="41" t="str">
        <v>MSL</v>
      </c>
      <c r="Q4" s="51" t="str">
        <v>35+</v>
      </c>
      <c r="R4" s="41" t="str">
        <v xml:space="preserve">Mošnov </v>
      </c>
      <c r="S4" s="51">
        <v>0</v>
      </c>
      <c r="T4" s="51">
        <v>15.143000000000001</v>
      </c>
      <c r="U4" s="51">
        <v>14.760999999999999</v>
      </c>
      <c r="V4" s="51">
        <v>15.143000000000001</v>
      </c>
    </row>
    <row r="5" spans="1:22" s="10" customFormat="1" ht="24.95" customHeight="1">
      <c r="A5" s="16" t="s">
        <v>6</v>
      </c>
      <c r="B5" s="45" t="str">
        <v>26.</v>
      </c>
      <c r="C5" s="46" t="str">
        <v>Petřvaldík</v>
      </c>
      <c r="D5" s="46">
        <v>0</v>
      </c>
      <c r="E5" s="44" t="str">
        <v>MSL</v>
      </c>
      <c r="F5" s="44" t="str">
        <v>35+</v>
      </c>
      <c r="G5" s="47" t="str">
        <v xml:space="preserve">Petřvaldík </v>
      </c>
      <c r="H5" s="44">
        <v>0</v>
      </c>
      <c r="I5" s="44">
        <v>14.976000000000001</v>
      </c>
      <c r="J5" s="44">
        <v>15.425000000000001</v>
      </c>
      <c r="K5" s="44">
        <v>15.425000000000001</v>
      </c>
      <c r="M5" s="52" t="s">
        <v>6</v>
      </c>
      <c r="N5" s="46" t="str">
        <v>Petřvaldík</v>
      </c>
      <c r="O5" s="46">
        <v>0</v>
      </c>
      <c r="P5" s="46" t="str">
        <v>MSL</v>
      </c>
      <c r="Q5" s="52" t="str">
        <v>35+</v>
      </c>
      <c r="R5" s="46" t="str">
        <v xml:space="preserve">Petřvaldík </v>
      </c>
      <c r="S5" s="52">
        <v>0</v>
      </c>
      <c r="T5" s="52">
        <v>14.976000000000001</v>
      </c>
      <c r="U5" s="52">
        <v>15.425000000000001</v>
      </c>
      <c r="V5" s="52">
        <v>15.425000000000001</v>
      </c>
    </row>
    <row r="6" spans="1:22" s="10" customFormat="1" ht="24.95" customHeight="1">
      <c r="A6" s="16" t="s">
        <v>7</v>
      </c>
      <c r="B6" s="46" t="str">
        <v>44.</v>
      </c>
      <c r="C6" s="46" t="str">
        <v>Oprechtice</v>
      </c>
      <c r="D6" s="46">
        <v>0</v>
      </c>
      <c r="E6" s="44" t="str">
        <v>MSL</v>
      </c>
      <c r="F6" s="44" t="str">
        <v>35+</v>
      </c>
      <c r="G6" s="47" t="str">
        <v xml:space="preserve">Oprechtice </v>
      </c>
      <c r="H6" s="44">
        <v>0</v>
      </c>
      <c r="I6" s="44">
        <v>15.25</v>
      </c>
      <c r="J6" s="44">
        <v>15.86</v>
      </c>
      <c r="K6" s="44">
        <v>15.86</v>
      </c>
      <c r="M6" s="52" t="s">
        <v>7</v>
      </c>
      <c r="N6" s="46" t="str">
        <v>Oprechtice</v>
      </c>
      <c r="O6" s="46">
        <v>0</v>
      </c>
      <c r="P6" s="46" t="str">
        <v>MSL</v>
      </c>
      <c r="Q6" s="52" t="str">
        <v>35+</v>
      </c>
      <c r="R6" s="46" t="str">
        <v xml:space="preserve">Oprechtice </v>
      </c>
      <c r="S6" s="52">
        <v>0</v>
      </c>
      <c r="T6" s="52">
        <v>15.25</v>
      </c>
      <c r="U6" s="52">
        <v>15.86</v>
      </c>
      <c r="V6" s="52">
        <v>15.86</v>
      </c>
    </row>
    <row r="7" spans="1:22" s="10" customFormat="1" ht="24.95" customHeight="1">
      <c r="A7" s="16" t="s">
        <v>8</v>
      </c>
      <c r="B7" s="46" t="str">
        <v>16.</v>
      </c>
      <c r="C7" s="46" t="str">
        <v>Svinov</v>
      </c>
      <c r="D7" s="46">
        <v>0</v>
      </c>
      <c r="E7" s="44" t="str">
        <v>MSL</v>
      </c>
      <c r="F7" s="44" t="str">
        <v>35+</v>
      </c>
      <c r="G7" s="47" t="str">
        <v xml:space="preserve">Svinov </v>
      </c>
      <c r="H7" s="44">
        <v>0</v>
      </c>
      <c r="I7" s="44">
        <v>17.427</v>
      </c>
      <c r="J7" s="44">
        <v>15.874000000000001</v>
      </c>
      <c r="K7" s="44">
        <v>17.427</v>
      </c>
      <c r="M7" s="52" t="s">
        <v>8</v>
      </c>
      <c r="N7" s="46" t="str">
        <v>Svinov</v>
      </c>
      <c r="O7" s="46">
        <v>0</v>
      </c>
      <c r="P7" s="46" t="str">
        <v>MSL</v>
      </c>
      <c r="Q7" s="52" t="str">
        <v>35+</v>
      </c>
      <c r="R7" s="46" t="str">
        <v xml:space="preserve">Svinov </v>
      </c>
      <c r="S7" s="52">
        <v>0</v>
      </c>
      <c r="T7" s="52">
        <v>17.427</v>
      </c>
      <c r="U7" s="52">
        <v>15.874000000000001</v>
      </c>
      <c r="V7" s="52">
        <v>17.427</v>
      </c>
    </row>
    <row r="8" spans="1:22" s="10" customFormat="1" ht="24.95" customHeight="1">
      <c r="A8" s="16" t="s">
        <v>9</v>
      </c>
      <c r="B8" s="46" t="str">
        <v>18.</v>
      </c>
      <c r="C8" s="46" t="str">
        <v>Bartovice</v>
      </c>
      <c r="D8" s="46">
        <v>0</v>
      </c>
      <c r="E8" s="44" t="str">
        <v>MSL</v>
      </c>
      <c r="F8" s="44" t="str">
        <v>35+</v>
      </c>
      <c r="G8" s="47" t="str">
        <v xml:space="preserve">Bartovice </v>
      </c>
      <c r="H8" s="44">
        <v>0</v>
      </c>
      <c r="I8" s="44">
        <v>17.303000000000001</v>
      </c>
      <c r="J8" s="44">
        <v>18.073</v>
      </c>
      <c r="K8" s="44">
        <v>18.073</v>
      </c>
      <c r="M8" s="52" t="s">
        <v>9</v>
      </c>
      <c r="N8" s="46" t="str">
        <v>Bartovice</v>
      </c>
      <c r="O8" s="46">
        <v>0</v>
      </c>
      <c r="P8" s="46" t="str">
        <v>MSL</v>
      </c>
      <c r="Q8" s="52" t="str">
        <v>35+</v>
      </c>
      <c r="R8" s="46" t="str">
        <v xml:space="preserve">Bartovice </v>
      </c>
      <c r="S8" s="52">
        <v>0</v>
      </c>
      <c r="T8" s="52">
        <v>17.303000000000001</v>
      </c>
      <c r="U8" s="52">
        <v>18.073</v>
      </c>
      <c r="V8" s="52">
        <v>18.073</v>
      </c>
    </row>
    <row r="9" spans="1:22" s="10" customFormat="1" ht="24.95" customHeight="1">
      <c r="A9" s="16" t="s">
        <v>10</v>
      </c>
      <c r="B9" s="46" t="str">
        <v>37.</v>
      </c>
      <c r="C9" s="46">
        <v>0</v>
      </c>
      <c r="D9" s="46" t="str">
        <v>Hájov</v>
      </c>
      <c r="E9" s="44" t="str">
        <v/>
      </c>
      <c r="F9" s="44" t="str">
        <v>35+</v>
      </c>
      <c r="G9" s="47" t="str">
        <v xml:space="preserve"> Hájov</v>
      </c>
      <c r="H9" s="44">
        <v>0</v>
      </c>
      <c r="I9" s="44">
        <v>18.297999999999998</v>
      </c>
      <c r="J9" s="44">
        <v>18.059999999999999</v>
      </c>
      <c r="K9" s="44">
        <v>18.297999999999998</v>
      </c>
      <c r="M9" s="52" t="s">
        <v>10</v>
      </c>
      <c r="N9" s="46" t="str">
        <v>Metylovice</v>
      </c>
      <c r="O9" s="46">
        <v>0</v>
      </c>
      <c r="P9" s="46" t="str">
        <v>MSL</v>
      </c>
      <c r="Q9" s="52" t="str">
        <v>35+</v>
      </c>
      <c r="R9" s="46" t="str">
        <v xml:space="preserve">Metylovice </v>
      </c>
      <c r="S9" s="52">
        <v>0</v>
      </c>
      <c r="T9" s="52">
        <v>31.129000000000001</v>
      </c>
      <c r="U9" s="52">
        <v>31.478000000000002</v>
      </c>
      <c r="V9" s="52">
        <v>31.478000000000002</v>
      </c>
    </row>
    <row r="10" spans="1:22" s="10" customFormat="1" ht="24.95" customHeight="1">
      <c r="A10" s="16" t="s">
        <v>11</v>
      </c>
      <c r="B10" s="46" t="str">
        <v>14.</v>
      </c>
      <c r="C10" s="46">
        <v>0</v>
      </c>
      <c r="D10" s="46" t="str">
        <v>Turzovka</v>
      </c>
      <c r="E10" s="44" t="str">
        <v/>
      </c>
      <c r="F10" s="44" t="str">
        <v>35+</v>
      </c>
      <c r="G10" s="47" t="str">
        <v xml:space="preserve"> Turzovka</v>
      </c>
      <c r="H10" s="44">
        <v>0</v>
      </c>
      <c r="I10" s="44">
        <v>20.042999999999999</v>
      </c>
      <c r="J10" s="44">
        <v>17.818999999999999</v>
      </c>
      <c r="K10" s="44">
        <v>20.042999999999999</v>
      </c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5" customHeight="1">
      <c r="A11" s="16" t="s">
        <v>12</v>
      </c>
      <c r="B11" s="46" t="str">
        <v>17.</v>
      </c>
      <c r="C11" s="46">
        <v>0</v>
      </c>
      <c r="D11" s="46" t="str">
        <v>Metylovice ženy 35</v>
      </c>
      <c r="E11" s="44" t="str">
        <v/>
      </c>
      <c r="F11" s="44" t="str">
        <v>35+</v>
      </c>
      <c r="G11" s="47" t="str">
        <v xml:space="preserve"> Metylovice ženy 35</v>
      </c>
      <c r="H11" s="44">
        <v>1</v>
      </c>
      <c r="I11" s="44">
        <v>19.151</v>
      </c>
      <c r="J11" s="44">
        <v>20.113</v>
      </c>
      <c r="K11" s="44">
        <v>20.113</v>
      </c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5" customHeight="1">
      <c r="A12" s="16" t="s">
        <v>13</v>
      </c>
      <c r="B12" s="46" t="str">
        <v>48.</v>
      </c>
      <c r="C12" s="46">
        <v>0</v>
      </c>
      <c r="D12" s="46" t="str">
        <v>Oprechtice ženy 35</v>
      </c>
      <c r="E12" s="44" t="str">
        <v/>
      </c>
      <c r="F12" s="44" t="str">
        <v>35+</v>
      </c>
      <c r="G12" s="47" t="str">
        <v xml:space="preserve"> Oprechtice ženy 35</v>
      </c>
      <c r="H12" s="44">
        <v>0</v>
      </c>
      <c r="I12" s="44">
        <v>18.88</v>
      </c>
      <c r="J12" s="44">
        <v>20.137</v>
      </c>
      <c r="K12" s="44">
        <v>20.137</v>
      </c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5" customHeight="1">
      <c r="A13" s="16" t="s">
        <v>14</v>
      </c>
      <c r="B13" s="46" t="str">
        <v>7.</v>
      </c>
      <c r="C13" s="46">
        <v>0</v>
      </c>
      <c r="D13" s="46" t="str">
        <v>Metylovice muži 50</v>
      </c>
      <c r="E13" s="44" t="str">
        <v/>
      </c>
      <c r="F13" s="44" t="str">
        <v>35+</v>
      </c>
      <c r="G13" s="47" t="str">
        <v xml:space="preserve"> Metylovice muži 50</v>
      </c>
      <c r="H13" s="44">
        <v>0</v>
      </c>
      <c r="I13" s="44">
        <v>24.484000000000002</v>
      </c>
      <c r="J13" s="44">
        <v>24.936</v>
      </c>
      <c r="K13" s="44">
        <v>24.936</v>
      </c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5" customHeight="1">
      <c r="A14" s="16" t="s">
        <v>15</v>
      </c>
      <c r="B14" s="46" t="str">
        <v>13.</v>
      </c>
      <c r="C14" s="46" t="str">
        <v>Metylovice</v>
      </c>
      <c r="D14" s="46">
        <v>0</v>
      </c>
      <c r="E14" s="44" t="str">
        <v>MSL</v>
      </c>
      <c r="F14" s="44" t="str">
        <v>35+</v>
      </c>
      <c r="G14" s="47" t="str">
        <v xml:space="preserve">Metylovice </v>
      </c>
      <c r="H14" s="44">
        <v>0</v>
      </c>
      <c r="I14" s="44">
        <v>31.129000000000001</v>
      </c>
      <c r="J14" s="44">
        <v>31.478000000000002</v>
      </c>
      <c r="K14" s="44">
        <v>31.478000000000002</v>
      </c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5" customHeight="1">
      <c r="A15" s="16" t="s">
        <v>16</v>
      </c>
      <c r="B15" s="46" t="str">
        <v>39.</v>
      </c>
      <c r="C15" s="46">
        <v>0</v>
      </c>
      <c r="D15" s="46" t="str">
        <v>Hájov muži 50</v>
      </c>
      <c r="E15" s="44" t="str">
        <v/>
      </c>
      <c r="F15" s="44" t="str">
        <v>35+</v>
      </c>
      <c r="G15" s="47" t="str">
        <v xml:space="preserve"> Hájov muži 50</v>
      </c>
      <c r="H15" s="44">
        <v>0</v>
      </c>
      <c r="I15" s="44">
        <v>32.479999999999997</v>
      </c>
      <c r="J15" s="44">
        <v>18.771999999999998</v>
      </c>
      <c r="K15" s="44">
        <v>32.479999999999997</v>
      </c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5" customHeight="1">
      <c r="A16" s="16" t="s">
        <v>17</v>
      </c>
      <c r="B16" s="46" t="str">
        <v>6.</v>
      </c>
      <c r="C16" s="46">
        <v>0</v>
      </c>
      <c r="D16" s="46" t="str">
        <v>Vlčovice ženy 35</v>
      </c>
      <c r="E16" s="44" t="str">
        <v/>
      </c>
      <c r="F16" s="44" t="str">
        <v>35+</v>
      </c>
      <c r="G16" s="47" t="str">
        <v xml:space="preserve"> Vlčovice ženy 35</v>
      </c>
      <c r="H16" s="44">
        <v>0</v>
      </c>
      <c r="I16" s="44">
        <v>38.283999999999999</v>
      </c>
      <c r="J16" s="44">
        <v>22.2</v>
      </c>
      <c r="K16" s="44">
        <v>38.283999999999999</v>
      </c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5" customHeight="1">
      <c r="A17" s="16" t="s">
        <v>18</v>
      </c>
      <c r="B17" s="46" t="str">
        <v>56.</v>
      </c>
      <c r="C17" s="46">
        <v>0</v>
      </c>
      <c r="D17" s="46" t="str">
        <v>Vlčovice</v>
      </c>
      <c r="E17" s="44" t="str">
        <v/>
      </c>
      <c r="F17" s="44" t="str">
        <v>35+</v>
      </c>
      <c r="G17" s="47" t="str">
        <v xml:space="preserve"> Vlčovice</v>
      </c>
      <c r="H17" s="44">
        <v>0</v>
      </c>
      <c r="I17" s="44" t="str">
        <v>N</v>
      </c>
      <c r="J17" s="44">
        <v>15.821999999999999</v>
      </c>
      <c r="K17" s="44" t="str">
        <v>N</v>
      </c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5" customHeight="1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5" customHeight="1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5" customHeight="1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5" customHeight="1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5" customHeight="1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5" customHeight="1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5" customHeight="1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5" customHeight="1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5" customHeight="1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5" customHeight="1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5" customHeight="1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5" customHeight="1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5" customHeight="1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5" customHeight="1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5" customHeight="1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5" customHeight="1" thickBot="1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5" customHeight="1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I13" sqref="I13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Metylovice</v>
      </c>
      <c r="C2" s="106"/>
      <c r="D2" s="106"/>
      <c r="E2" s="106"/>
      <c r="F2" s="106"/>
      <c r="G2" s="106"/>
      <c r="H2" s="106">
        <f>'Startovní listina'!G2</f>
        <v>46207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54" t="str" cm="1">
        <f t="array" ref="B4:K9">_xlfn._xlws.SORT(_xlfn._xlws.FILTER('Startovní listina'!A4:J1002, 'Startovní listina'!E4:E1002="D"),10, 1)</f>
        <v>25.</v>
      </c>
      <c r="C4" s="54">
        <v>0</v>
      </c>
      <c r="D4" s="54" t="str">
        <v>Metylovice</v>
      </c>
      <c r="E4" s="55" t="str">
        <v/>
      </c>
      <c r="F4" s="55" t="str">
        <v>D</v>
      </c>
      <c r="G4" s="56" t="str">
        <v xml:space="preserve"> Metylovice</v>
      </c>
      <c r="H4" s="55">
        <v>0</v>
      </c>
      <c r="I4" s="55">
        <v>16.46</v>
      </c>
      <c r="J4" s="55">
        <v>16.111999999999998</v>
      </c>
      <c r="K4" s="85">
        <v>16.46</v>
      </c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5" customHeight="1">
      <c r="A5" s="16" t="s">
        <v>6</v>
      </c>
      <c r="B5" s="58" t="str">
        <v>43.</v>
      </c>
      <c r="C5" s="59">
        <v>0</v>
      </c>
      <c r="D5" s="59" t="str">
        <v>Hájov</v>
      </c>
      <c r="E5" s="57" t="str">
        <v/>
      </c>
      <c r="F5" s="57" t="str">
        <v>D</v>
      </c>
      <c r="G5" s="60" t="str">
        <v xml:space="preserve"> Hájov</v>
      </c>
      <c r="H5" s="57">
        <v>0</v>
      </c>
      <c r="I5" s="57">
        <v>16.097000000000001</v>
      </c>
      <c r="J5" s="57">
        <v>16.507000000000001</v>
      </c>
      <c r="K5" s="57">
        <v>16.507000000000001</v>
      </c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5" customHeight="1">
      <c r="A6" s="16" t="s">
        <v>7</v>
      </c>
      <c r="B6" s="59" t="str">
        <v>66.</v>
      </c>
      <c r="C6" s="59">
        <v>0</v>
      </c>
      <c r="D6" s="59" t="str">
        <v>Dolní Tošanovice</v>
      </c>
      <c r="E6" s="57" t="str">
        <v/>
      </c>
      <c r="F6" s="57" t="str">
        <v>D</v>
      </c>
      <c r="G6" s="60" t="str">
        <v xml:space="preserve"> Dolní Tošanovice</v>
      </c>
      <c r="H6" s="57">
        <v>0</v>
      </c>
      <c r="I6" s="57">
        <v>16.864999999999998</v>
      </c>
      <c r="J6" s="57">
        <v>16.498999999999999</v>
      </c>
      <c r="K6" s="57">
        <v>16.864999999999998</v>
      </c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5" customHeight="1">
      <c r="A7" s="16" t="s">
        <v>8</v>
      </c>
      <c r="B7" s="59" t="str">
        <v>63.</v>
      </c>
      <c r="C7" s="59">
        <v>0</v>
      </c>
      <c r="D7" s="59" t="str">
        <v>Krásná</v>
      </c>
      <c r="E7" s="57" t="str">
        <v/>
      </c>
      <c r="F7" s="57" t="str">
        <v>D</v>
      </c>
      <c r="G7" s="60" t="str">
        <v xml:space="preserve"> Krásná</v>
      </c>
      <c r="H7" s="57">
        <v>0</v>
      </c>
      <c r="I7" s="57">
        <v>17.2</v>
      </c>
      <c r="J7" s="57">
        <v>16.952000000000002</v>
      </c>
      <c r="K7" s="57">
        <v>17.2</v>
      </c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5" customHeight="1">
      <c r="A8" s="16" t="s">
        <v>9</v>
      </c>
      <c r="B8" s="59" t="str">
        <v>57.</v>
      </c>
      <c r="C8" s="59">
        <v>0</v>
      </c>
      <c r="D8" s="59" t="str">
        <v>Mniší</v>
      </c>
      <c r="E8" s="57" t="str">
        <v/>
      </c>
      <c r="F8" s="57" t="str">
        <v>D</v>
      </c>
      <c r="G8" s="60" t="str">
        <v xml:space="preserve"> Mniší</v>
      </c>
      <c r="H8" s="57">
        <v>0</v>
      </c>
      <c r="I8" s="57">
        <v>21.529</v>
      </c>
      <c r="J8" s="57">
        <v>18.513000000000002</v>
      </c>
      <c r="K8" s="57">
        <v>21.529</v>
      </c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5" customHeight="1">
      <c r="A9" s="16" t="s">
        <v>10</v>
      </c>
      <c r="B9" s="59" t="str">
        <v>45.</v>
      </c>
      <c r="C9" s="59">
        <v>0</v>
      </c>
      <c r="D9" s="59" t="str">
        <v>Petřvald</v>
      </c>
      <c r="E9" s="57" t="str">
        <v/>
      </c>
      <c r="F9" s="57" t="str">
        <v>D</v>
      </c>
      <c r="G9" s="60" t="str">
        <v xml:space="preserve"> Petřvald</v>
      </c>
      <c r="H9" s="57">
        <v>1</v>
      </c>
      <c r="I9" s="57">
        <v>22.893999999999998</v>
      </c>
      <c r="J9" s="57">
        <v>23.962</v>
      </c>
      <c r="K9" s="57">
        <v>23.962</v>
      </c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5" customHeight="1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5" customHeight="1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5" customHeight="1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5" customHeight="1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5" customHeight="1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5" customHeight="1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5" customHeight="1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5" customHeight="1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5" customHeight="1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5" customHeight="1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5" customHeight="1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5" customHeight="1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5" customHeight="1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5" customHeight="1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5" customHeight="1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5" customHeight="1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5" customHeight="1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5" customHeight="1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5" customHeight="1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5" customHeight="1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5" customHeight="1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5" customHeight="1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5" customHeight="1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5" customHeight="1" thickBot="1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5" customHeight="1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RowHeight="12.75"/>
  <cols>
    <col min="1" max="1" width="12.7109375" customWidth="1"/>
  </cols>
  <sheetData>
    <row r="1" spans="1:8" s="1" customFormat="1">
      <c r="A1" s="1" t="s">
        <v>123</v>
      </c>
      <c r="F1" s="1" t="s">
        <v>124</v>
      </c>
      <c r="G1" s="1" t="s">
        <v>2</v>
      </c>
      <c r="H1" s="1" t="s">
        <v>127</v>
      </c>
    </row>
    <row r="2" spans="1:8">
      <c r="A2" s="99" t="s">
        <v>106</v>
      </c>
      <c r="F2" s="2">
        <v>0</v>
      </c>
      <c r="G2" s="2" t="s">
        <v>118</v>
      </c>
    </row>
    <row r="3" spans="1:8">
      <c r="A3" s="99" t="s">
        <v>112</v>
      </c>
      <c r="F3" s="2">
        <v>1</v>
      </c>
      <c r="G3" s="2" t="s">
        <v>119</v>
      </c>
      <c r="H3" t="s">
        <v>128</v>
      </c>
    </row>
    <row r="4" spans="1:8">
      <c r="A4" s="99" t="s">
        <v>107</v>
      </c>
      <c r="F4" s="2">
        <v>2</v>
      </c>
      <c r="G4" s="2" t="s">
        <v>120</v>
      </c>
    </row>
    <row r="5" spans="1:8">
      <c r="A5" s="99" t="s">
        <v>147</v>
      </c>
      <c r="G5" s="2" t="s">
        <v>125</v>
      </c>
    </row>
    <row r="6" spans="1:8">
      <c r="A6" s="99" t="s">
        <v>149</v>
      </c>
    </row>
    <row r="7" spans="1:8">
      <c r="A7" s="99" t="s">
        <v>141</v>
      </c>
    </row>
    <row r="8" spans="1:8">
      <c r="A8" s="99" t="s">
        <v>145</v>
      </c>
    </row>
    <row r="9" spans="1:8">
      <c r="A9" s="99" t="s">
        <v>150</v>
      </c>
    </row>
    <row r="10" spans="1:8">
      <c r="A10" s="99" t="s">
        <v>143</v>
      </c>
    </row>
    <row r="11" spans="1:8">
      <c r="A11" s="99" t="s">
        <v>140</v>
      </c>
    </row>
    <row r="12" spans="1:8">
      <c r="A12" s="99" t="s">
        <v>105</v>
      </c>
    </row>
    <row r="13" spans="1:8">
      <c r="A13" s="99" t="s">
        <v>148</v>
      </c>
    </row>
    <row r="14" spans="1:8">
      <c r="A14" s="99" t="s">
        <v>151</v>
      </c>
    </row>
    <row r="15" spans="1:8">
      <c r="A15" s="99" t="s">
        <v>109</v>
      </c>
    </row>
    <row r="16" spans="1:8">
      <c r="A16" s="99" t="s">
        <v>144</v>
      </c>
    </row>
    <row r="17" spans="1:1">
      <c r="A17" s="99" t="s">
        <v>116</v>
      </c>
    </row>
    <row r="18" spans="1:1">
      <c r="A18" s="99" t="s">
        <v>139</v>
      </c>
    </row>
    <row r="19" spans="1:1">
      <c r="A19" s="99" t="s">
        <v>113</v>
      </c>
    </row>
    <row r="20" spans="1:1">
      <c r="A20" s="99" t="s">
        <v>113</v>
      </c>
    </row>
    <row r="21" spans="1:1">
      <c r="A21" s="99" t="s">
        <v>114</v>
      </c>
    </row>
    <row r="22" spans="1:1">
      <c r="A22" s="99" t="s">
        <v>142</v>
      </c>
    </row>
    <row r="23" spans="1:1">
      <c r="A23" s="99" t="s">
        <v>110</v>
      </c>
    </row>
    <row r="24" spans="1:1">
      <c r="A24" s="99" t="s">
        <v>111</v>
      </c>
    </row>
    <row r="25" spans="1:1">
      <c r="A25" s="99" t="s">
        <v>152</v>
      </c>
    </row>
    <row r="26" spans="1:1">
      <c r="A26" s="99" t="s">
        <v>115</v>
      </c>
    </row>
    <row r="27" spans="1:1">
      <c r="A27" s="99" t="s">
        <v>108</v>
      </c>
    </row>
    <row r="28" spans="1:1">
      <c r="A28" s="99" t="s">
        <v>146</v>
      </c>
    </row>
    <row r="29" spans="1:1">
      <c r="A29" s="99"/>
    </row>
    <row r="30" spans="1:1">
      <c r="A30" s="99"/>
    </row>
    <row r="31" spans="1:1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Karel Charvát</cp:lastModifiedBy>
  <cp:lastPrinted>2026-04-28T07:00:23Z</cp:lastPrinted>
  <dcterms:created xsi:type="dcterms:W3CDTF">2026-04-23T04:39:58Z</dcterms:created>
  <dcterms:modified xsi:type="dcterms:W3CDTF">2026-07-06T14:57:32Z</dcterms:modified>
</cp:coreProperties>
</file>